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40" windowWidth="15330" windowHeight="4785" tabRatio="708" firstSheet="1" activeTab="4"/>
  </bookViews>
  <sheets>
    <sheet name="表3.4.6-2　テンプレートA " sheetId="1" r:id="rId1"/>
    <sheet name="表3.4.5-2　テンプレートA " sheetId="2" r:id="rId2"/>
    <sheet name="表3.2.4-2　テンプレートA  " sheetId="3" r:id="rId3"/>
    <sheet name="表3.1.4-2　テンプレートA " sheetId="4" r:id="rId4"/>
    <sheet name="表2.5.1-2　テンプレートA" sheetId="5" r:id="rId5"/>
  </sheets>
  <definedNames/>
  <calcPr fullCalcOnLoad="1"/>
</workbook>
</file>

<file path=xl/sharedStrings.xml><?xml version="1.0" encoding="utf-8"?>
<sst xmlns="http://schemas.openxmlformats.org/spreadsheetml/2006/main" count="812" uniqueCount="194">
  <si>
    <t>隣接基地局No</t>
  </si>
  <si>
    <t>（自システム）</t>
  </si>
  <si>
    <t>D1</t>
  </si>
  <si>
    <t>D2</t>
  </si>
  <si>
    <t>D3</t>
  </si>
  <si>
    <t>D4</t>
  </si>
  <si>
    <t>D5</t>
  </si>
  <si>
    <t>D6</t>
  </si>
  <si>
    <t>隣接システム設置条件</t>
  </si>
  <si>
    <t>自システム設置条件</t>
  </si>
  <si>
    <t>ゾーンカタログNo</t>
  </si>
  <si>
    <t>最大エリア長（約**m)</t>
  </si>
  <si>
    <t>基地局クラス</t>
  </si>
  <si>
    <t>見通し</t>
  </si>
  <si>
    <t>閉空間／開空間</t>
  </si>
  <si>
    <t>システム間条件</t>
  </si>
  <si>
    <t>伝播損失</t>
  </si>
  <si>
    <t>D7</t>
  </si>
  <si>
    <t>D8</t>
  </si>
  <si>
    <t>D10</t>
  </si>
  <si>
    <t>D11</t>
  </si>
  <si>
    <t>D12</t>
  </si>
  <si>
    <t>D13</t>
  </si>
  <si>
    <t>D14</t>
  </si>
  <si>
    <t>D15</t>
  </si>
  <si>
    <t>D16</t>
  </si>
  <si>
    <t>D17</t>
  </si>
  <si>
    <t>D18</t>
  </si>
  <si>
    <t>D19</t>
  </si>
  <si>
    <t>D20</t>
  </si>
  <si>
    <t>D21</t>
  </si>
  <si>
    <t>水平方向の送信E.I.R.P      =D1+D5、ゾーンカタログ使用時は記載有り。</t>
  </si>
  <si>
    <t>フロントガラスによる損失。-4dB固定とする</t>
  </si>
  <si>
    <t>ワイパーによる損失。干渉計算時は最悪時を考え0dBとする。</t>
  </si>
  <si>
    <t>ASK,QPSK共21dBとする。</t>
  </si>
  <si>
    <t>ガイドラインのゾーンカタログを使用する場合は使用したゾーンのNoを記入</t>
  </si>
  <si>
    <t>無線ゾーンの通信エリア長を記入</t>
  </si>
  <si>
    <t>基地局のクラスを記入</t>
  </si>
  <si>
    <t>システム間が地下街など同一閉空間のときのみ「閉」とする。</t>
  </si>
  <si>
    <t>両システムの通信エリア間が完全にビルなどで見通し外の場合「なし」と記入する</t>
  </si>
  <si>
    <t>不明の場合は30mゾーンを考え、「+2dBi」とする。</t>
  </si>
  <si>
    <t>不明の場合は30mゾーンを考え、「クラス2」とする。</t>
  </si>
  <si>
    <t>上</t>
  </si>
  <si>
    <t>なし</t>
  </si>
  <si>
    <t>開</t>
  </si>
  <si>
    <t>S1</t>
  </si>
  <si>
    <t>S2</t>
  </si>
  <si>
    <t>S3</t>
  </si>
  <si>
    <t>S4</t>
  </si>
  <si>
    <t>S5</t>
  </si>
  <si>
    <t>S6</t>
  </si>
  <si>
    <t>S7</t>
  </si>
  <si>
    <t>S8</t>
  </si>
  <si>
    <t>S9</t>
  </si>
  <si>
    <t>S10</t>
  </si>
  <si>
    <t>（隣接システム）</t>
  </si>
  <si>
    <t>自由空間伝搬損失(dB)</t>
  </si>
  <si>
    <t>不明の場合は0とする。</t>
  </si>
  <si>
    <t>周波数間隔(MHz)</t>
  </si>
  <si>
    <t>水平方向アンテナ利得(dBi)</t>
  </si>
  <si>
    <t>ケーブルロス(dB)</t>
  </si>
  <si>
    <t>水平方向指向性損失(dB)</t>
  </si>
  <si>
    <t>水平方向送信EIRP(dBm)</t>
  </si>
  <si>
    <t>見通し外損失(dB)</t>
  </si>
  <si>
    <t>閉空間損失減少(dB)</t>
  </si>
  <si>
    <t>伝播損失合計(dB)</t>
  </si>
  <si>
    <t>ガラス損(dB)</t>
  </si>
  <si>
    <t>ワイパー損(dB)</t>
  </si>
  <si>
    <t>→</t>
  </si>
  <si>
    <t>隣接チャネル減衰量(dB)</t>
  </si>
  <si>
    <t>干渉波受信レベル(dBm)</t>
  </si>
  <si>
    <t>希望波最小受信レベル(dBm)</t>
  </si>
  <si>
    <t>所要CN(dB)</t>
  </si>
  <si>
    <t>最大許容干渉波レベル(dBm)</t>
  </si>
  <si>
    <t>干渉マージン&gt;０  (dB)</t>
  </si>
  <si>
    <t>S5において「見通し無し」は-10dB、「見通し有り」は0dBを入力</t>
  </si>
  <si>
    <t>空間での損失の合計。　=D7＋D8+D9</t>
  </si>
  <si>
    <t>D9</t>
  </si>
  <si>
    <t>水平方向のアンテナ利得（ケーブル損含む）　=D2+D3+D4、　
ゾーンカタログ使用時はカタログ値を直接入力も可</t>
  </si>
  <si>
    <t>S6において「閉」は+10dB、「開」は0dBを入力。</t>
  </si>
  <si>
    <t>受信性能の隣接チャネル減衰量を入力。
S7で0MHz：-0dB、5MHz：-25dB、10MHz：-40dBとする</t>
  </si>
  <si>
    <t>隣接システムの通信エリア端と自システム基地局間距離における自由空間損失。
=-20*log(4*π*(S8-30))/λ)</t>
  </si>
  <si>
    <t>U1</t>
  </si>
  <si>
    <t>U2</t>
  </si>
  <si>
    <t>U3</t>
  </si>
  <si>
    <t>U4</t>
  </si>
  <si>
    <t>U5</t>
  </si>
  <si>
    <t>U6</t>
  </si>
  <si>
    <t>U8</t>
  </si>
  <si>
    <t>U9</t>
  </si>
  <si>
    <t>D10と同じ値とする。</t>
  </si>
  <si>
    <t>U7</t>
  </si>
  <si>
    <t>基地（隣接システム）</t>
  </si>
  <si>
    <t xml:space="preserve">移動（自システム） </t>
  </si>
  <si>
    <t>移動側</t>
  </si>
  <si>
    <t>基地側</t>
  </si>
  <si>
    <t xml:space="preserve">基地（自システム） </t>
  </si>
  <si>
    <t>移動（隣接システム）</t>
  </si>
  <si>
    <t>移動アンテナの設置条件。ETCと共用の場合は標準は「上」向きとする。</t>
  </si>
  <si>
    <t>移動アンテナ設置条件</t>
  </si>
  <si>
    <t>基地送信出力(dBm)</t>
  </si>
  <si>
    <t>基地アンテナ利得(dBi)</t>
  </si>
  <si>
    <t>基地局の送信機出力(dBm)。送信機出力レベル。</t>
  </si>
  <si>
    <t>基地局出力からアンテナまでの減衰量。マイナスdB入力</t>
  </si>
  <si>
    <t>基地局アンテナの利得(dBi)。（ケーブルロス含まず）</t>
  </si>
  <si>
    <t>移動アンテナ利得(dBi)</t>
  </si>
  <si>
    <t>移動アンテナ指向性損失(dB)</t>
  </si>
  <si>
    <t>移動ケーブルロス(dB)</t>
  </si>
  <si>
    <t>移動機のアンテナ利得。ETCと共用する場合は、もっとも標準的な6dBとする。</t>
  </si>
  <si>
    <t>移動アンテナの水平方向指向性損失。標準的な-10dBとする。</t>
  </si>
  <si>
    <t>移動アンテナと移動機間のケーブルロス。標準値は-4dBとする。</t>
  </si>
  <si>
    <t>隣接システム移動機での自システム受信レベル。
=D6+D10+(D11+D12+D13+D14+D15)+D16</t>
  </si>
  <si>
    <t>隣接システム移動機での希望波最小受信レベルを入力。-65dBmとする。</t>
  </si>
  <si>
    <t>隣接システム移動機での最大許容干渉波レベルを入力。=D18-D19</t>
  </si>
  <si>
    <t>隣接システム移動機での干渉マージン。0以上でマージン有り。=D20-D17</t>
  </si>
  <si>
    <t>移動機の送信機出力(dBm)。標準は10dBmとする。</t>
  </si>
  <si>
    <t>移動送信出力 (dBm)</t>
  </si>
  <si>
    <t>移動アンテナの水平方向指向性損失。ETCとアンテナを共用する場合は、標準的な-10dBとする。車載アンテナを前に向けるばあいは0dBとする。</t>
  </si>
  <si>
    <t>D16と同じ値とする。</t>
  </si>
  <si>
    <t>隣接基地局での自システム受信レベル。
=U1+U2+U3+U4+U5+U6+U7+U8+U9</t>
  </si>
  <si>
    <t>U10</t>
  </si>
  <si>
    <t>U11</t>
  </si>
  <si>
    <t>U12</t>
  </si>
  <si>
    <t>U13</t>
  </si>
  <si>
    <t>U14</t>
  </si>
  <si>
    <t>隣接基地局での最小受信レベルを入力。
クラス１：-65dBm、クラス２：-75dBm　とする。不明の場合は-75dBmとする。</t>
  </si>
  <si>
    <t>隣接システム基地局での最大許容干渉波レベルを入力。=U11-U12</t>
  </si>
  <si>
    <t>隣接システム基地局での干渉マージン。0以上でマージン有り。=U13-U10</t>
  </si>
  <si>
    <t>例１</t>
  </si>
  <si>
    <t>基地局間距離（m）</t>
  </si>
  <si>
    <t>地図上で調べた隣接基地局との基地局アンテナ間距離を入力する</t>
  </si>
  <si>
    <t>基地局アンテナを設置した場合の、水平方向への指向性損失。</t>
  </si>
  <si>
    <t>＊青のセルが入力項目</t>
  </si>
  <si>
    <t>S1</t>
  </si>
  <si>
    <t>ゾーンカタログNo</t>
  </si>
  <si>
    <t>S2</t>
  </si>
  <si>
    <t>S3</t>
  </si>
  <si>
    <t>S4</t>
  </si>
  <si>
    <t>S5</t>
  </si>
  <si>
    <t>S6</t>
  </si>
  <si>
    <t>S7</t>
  </si>
  <si>
    <t>S9</t>
  </si>
  <si>
    <t>S10</t>
  </si>
  <si>
    <t>D1</t>
  </si>
  <si>
    <t>→</t>
  </si>
  <si>
    <t>D2</t>
  </si>
  <si>
    <t>ケーブルロス(dB)</t>
  </si>
  <si>
    <t>D3</t>
  </si>
  <si>
    <t>D4</t>
  </si>
  <si>
    <t>D5</t>
  </si>
  <si>
    <t>D6</t>
  </si>
  <si>
    <t>D7</t>
  </si>
  <si>
    <t>D8</t>
  </si>
  <si>
    <t>D9</t>
  </si>
  <si>
    <t>D10</t>
  </si>
  <si>
    <t>D12</t>
  </si>
  <si>
    <t>D13</t>
  </si>
  <si>
    <t>D14</t>
  </si>
  <si>
    <t>D15</t>
  </si>
  <si>
    <t>D16</t>
  </si>
  <si>
    <t>D17</t>
  </si>
  <si>
    <t>D18</t>
  </si>
  <si>
    <t>D19</t>
  </si>
  <si>
    <t>D20</t>
  </si>
  <si>
    <t>D21</t>
  </si>
  <si>
    <t>→</t>
  </si>
  <si>
    <t>U2</t>
  </si>
  <si>
    <t>U4</t>
  </si>
  <si>
    <t>U5</t>
  </si>
  <si>
    <t>U6</t>
  </si>
  <si>
    <t>U7</t>
  </si>
  <si>
    <t>U8</t>
  </si>
  <si>
    <t>U9</t>
  </si>
  <si>
    <t>U10</t>
  </si>
  <si>
    <t>U11</t>
  </si>
  <si>
    <t>U12</t>
  </si>
  <si>
    <t>U13</t>
  </si>
  <si>
    <t>U14</t>
  </si>
  <si>
    <t>有</t>
  </si>
  <si>
    <t>隣接基地局の水平方向アンテナ利得。=S9</t>
  </si>
  <si>
    <t>隣接基地局の水平方向アンテナ利得。　=S9</t>
  </si>
  <si>
    <t>D2</t>
  </si>
  <si>
    <t>ケーブルロス(dB)</t>
  </si>
  <si>
    <t>D20</t>
  </si>
  <si>
    <t>U2</t>
  </si>
  <si>
    <t>U9</t>
  </si>
  <si>
    <t>U13</t>
  </si>
  <si>
    <t>D2</t>
  </si>
  <si>
    <t>ケーブルロス(dB)</t>
  </si>
  <si>
    <t>D20</t>
  </si>
  <si>
    <t>U2</t>
  </si>
  <si>
    <t>U13</t>
  </si>
  <si>
    <t>干渉マージン</t>
  </si>
  <si>
    <t>干渉マージン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</si>
</sst>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00"/>
    <numFmt numFmtId="178" formatCode="0.00000"/>
    <numFmt numFmtId="179" formatCode="0.0000"/>
    <numFmt numFmtId="180" formatCode="0.000"/>
    <numFmt numFmtId="181" formatCode="0.0"/>
    <numFmt numFmtId="182" formatCode="#,##0.0;[Red]\-#,##0.0"/>
    <numFmt numFmtId="183" formatCode="#,##0.0_ ;[Red]\-#,##0.0\ "/>
    <numFmt numFmtId="184" formatCode="0_ "/>
    <numFmt numFmtId="185" formatCode="#,##0_ ;[Red]\-#,##0\ "/>
  </numFmts>
  <fonts count="3">
    <font>
      <sz val="11"/>
      <name val="ＭＳ Ｐゴシック"/>
      <family val="0"/>
    </font>
    <font>
      <sz val="6"/>
      <name val="ＭＳ Ｐゴシック"/>
      <family val="3"/>
    </font>
    <font>
      <sz val="10"/>
      <name val="ＭＳ Ｐゴシック"/>
      <family val="3"/>
    </font>
  </fonts>
  <fills count="3">
    <fill>
      <patternFill/>
    </fill>
    <fill>
      <patternFill patternType="gray125"/>
    </fill>
    <fill>
      <patternFill patternType="solid">
        <fgColor indexed="44"/>
        <bgColor indexed="64"/>
      </patternFill>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thin"/>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thin"/>
    </border>
    <border>
      <left>
        <color indexed="63"/>
      </left>
      <right style="thin"/>
      <top style="medium"/>
      <bottom>
        <color indexed="63"/>
      </bottom>
    </border>
    <border>
      <left>
        <color indexed="63"/>
      </left>
      <right style="medium"/>
      <top style="thin"/>
      <bottom style="medium"/>
    </border>
    <border>
      <left style="thin"/>
      <right style="thin"/>
      <top style="medium"/>
      <bottom>
        <color indexed="63"/>
      </bottom>
    </border>
    <border>
      <left>
        <color indexed="63"/>
      </left>
      <right style="medium"/>
      <top style="thin"/>
      <bottom style="thin"/>
    </border>
    <border>
      <left style="medium"/>
      <right>
        <color indexed="63"/>
      </right>
      <top style="thin"/>
      <bottom style="thin"/>
    </border>
    <border>
      <left>
        <color indexed="63"/>
      </left>
      <right style="medium"/>
      <top style="medium"/>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3">
    <xf numFmtId="0" fontId="0" fillId="0" borderId="0" xfId="0" applyAlignment="1">
      <alignment/>
    </xf>
    <xf numFmtId="0" fontId="2" fillId="0" borderId="0" xfId="0" applyFont="1" applyAlignment="1">
      <alignment/>
    </xf>
    <xf numFmtId="182" fontId="2" fillId="0" borderId="1" xfId="16" applyNumberFormat="1" applyFont="1" applyFill="1" applyBorder="1" applyAlignment="1">
      <alignment vertical="center" wrapText="1"/>
    </xf>
    <xf numFmtId="182" fontId="2" fillId="0" borderId="2" xfId="16" applyNumberFormat="1" applyFont="1" applyFill="1" applyBorder="1" applyAlignment="1">
      <alignment vertical="center" wrapText="1"/>
    </xf>
    <xf numFmtId="182" fontId="2" fillId="0" borderId="3" xfId="16" applyNumberFormat="1" applyFont="1" applyFill="1" applyBorder="1" applyAlignment="1">
      <alignment vertical="center" wrapText="1"/>
    </xf>
    <xf numFmtId="182" fontId="2" fillId="0" borderId="2" xfId="0" applyNumberFormat="1" applyFont="1" applyFill="1" applyBorder="1" applyAlignment="1">
      <alignment vertical="center" wrapText="1"/>
    </xf>
    <xf numFmtId="0" fontId="2"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0" fillId="0" borderId="0" xfId="0" applyAlignment="1">
      <alignment horizontal="left"/>
    </xf>
    <xf numFmtId="0" fontId="2" fillId="0" borderId="4" xfId="0" applyFont="1" applyBorder="1" applyAlignment="1">
      <alignment vertical="center"/>
    </xf>
    <xf numFmtId="0" fontId="2" fillId="0" borderId="0" xfId="0" applyFont="1" applyBorder="1" applyAlignment="1">
      <alignment vertical="center"/>
    </xf>
    <xf numFmtId="182" fontId="2" fillId="2" borderId="1" xfId="16" applyNumberFormat="1" applyFont="1" applyFill="1" applyBorder="1" applyAlignment="1">
      <alignment vertical="center"/>
    </xf>
    <xf numFmtId="0" fontId="0" fillId="0" borderId="0" xfId="0"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2" fillId="0" borderId="3"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horizontal="left" vertical="center"/>
    </xf>
    <xf numFmtId="0" fontId="2" fillId="0" borderId="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left" vertical="center"/>
    </xf>
    <xf numFmtId="0" fontId="2" fillId="0" borderId="3"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7" xfId="0" applyFont="1" applyBorder="1" applyAlignment="1">
      <alignment horizontal="right" vertical="center"/>
    </xf>
    <xf numFmtId="0" fontId="2" fillId="0" borderId="2" xfId="0" applyFont="1" applyBorder="1" applyAlignment="1">
      <alignment horizontal="left" vertical="center"/>
    </xf>
    <xf numFmtId="0" fontId="2" fillId="0" borderId="21" xfId="0" applyFont="1" applyBorder="1" applyAlignment="1">
      <alignment vertical="center"/>
    </xf>
    <xf numFmtId="0" fontId="2" fillId="0" borderId="22" xfId="0" applyFont="1" applyBorder="1" applyAlignment="1">
      <alignment horizontal="right" vertical="center"/>
    </xf>
    <xf numFmtId="0" fontId="2" fillId="0" borderId="23" xfId="0" applyFont="1" applyBorder="1" applyAlignment="1">
      <alignment vertical="center"/>
    </xf>
    <xf numFmtId="0" fontId="2" fillId="0" borderId="0" xfId="0" applyFont="1" applyBorder="1" applyAlignment="1">
      <alignment horizontal="right" vertical="center"/>
    </xf>
    <xf numFmtId="182" fontId="2" fillId="0" borderId="2" xfId="16" applyNumberFormat="1" applyFont="1" applyBorder="1" applyAlignment="1">
      <alignment vertical="center"/>
    </xf>
    <xf numFmtId="182" fontId="2" fillId="0" borderId="13" xfId="16" applyNumberFormat="1"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0" xfId="0" applyFont="1" applyFill="1" applyBorder="1" applyAlignment="1">
      <alignment horizontal="right" vertical="center"/>
    </xf>
    <xf numFmtId="0" fontId="2" fillId="0" borderId="26" xfId="0" applyFont="1" applyBorder="1" applyAlignment="1">
      <alignment vertical="center"/>
    </xf>
    <xf numFmtId="0" fontId="2" fillId="0" borderId="20" xfId="0" applyFont="1" applyBorder="1" applyAlignment="1">
      <alignment horizontal="right" vertical="center"/>
    </xf>
    <xf numFmtId="182" fontId="2" fillId="0" borderId="27" xfId="16" applyNumberFormat="1" applyFont="1" applyBorder="1" applyAlignment="1">
      <alignment vertical="center"/>
    </xf>
    <xf numFmtId="0" fontId="2" fillId="0" borderId="28" xfId="0" applyFont="1" applyBorder="1" applyAlignment="1">
      <alignment horizontal="right" vertical="center"/>
    </xf>
    <xf numFmtId="0" fontId="2" fillId="0" borderId="14"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0" xfId="0" applyFont="1" applyBorder="1" applyAlignment="1">
      <alignment horizontal="left" vertical="center"/>
    </xf>
    <xf numFmtId="0" fontId="2" fillId="0" borderId="31" xfId="0" applyFont="1" applyBorder="1" applyAlignment="1">
      <alignment vertical="center"/>
    </xf>
    <xf numFmtId="49" fontId="2" fillId="0" borderId="2" xfId="0" applyNumberFormat="1" applyFont="1" applyBorder="1" applyAlignment="1">
      <alignment horizontal="left" wrapText="1"/>
    </xf>
    <xf numFmtId="0" fontId="2" fillId="0" borderId="2" xfId="0" applyFont="1" applyBorder="1" applyAlignment="1">
      <alignment horizontal="left" wrapText="1"/>
    </xf>
    <xf numFmtId="0" fontId="2" fillId="0" borderId="12" xfId="0" applyFont="1" applyBorder="1" applyAlignment="1">
      <alignment horizontal="left" vertical="center"/>
    </xf>
    <xf numFmtId="182" fontId="2" fillId="2" borderId="2" xfId="16" applyNumberFormat="1"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4" xfId="0" applyFont="1" applyFill="1" applyBorder="1" applyAlignment="1">
      <alignment horizontal="right" vertical="center"/>
    </xf>
    <xf numFmtId="0" fontId="2" fillId="0" borderId="35" xfId="0"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2" xfId="0" applyFont="1" applyBorder="1" applyAlignment="1">
      <alignment vertical="center" wrapText="1"/>
    </xf>
    <xf numFmtId="182" fontId="2" fillId="0" borderId="2" xfId="0" applyNumberFormat="1" applyFont="1" applyBorder="1" applyAlignment="1">
      <alignment vertical="center"/>
    </xf>
    <xf numFmtId="0" fontId="2" fillId="0" borderId="27" xfId="0" applyFont="1" applyBorder="1" applyAlignment="1">
      <alignment horizontal="left" vertical="center"/>
    </xf>
    <xf numFmtId="182" fontId="2" fillId="2" borderId="3" xfId="16" applyNumberFormat="1" applyFont="1" applyFill="1" applyBorder="1" applyAlignment="1">
      <alignment vertical="center"/>
    </xf>
    <xf numFmtId="0" fontId="2" fillId="0" borderId="14" xfId="0" applyFont="1" applyBorder="1" applyAlignment="1">
      <alignment vertical="center" wrapText="1"/>
    </xf>
    <xf numFmtId="182" fontId="2" fillId="0" borderId="10" xfId="16" applyNumberFormat="1" applyFont="1" applyFill="1" applyBorder="1" applyAlignment="1">
      <alignment vertical="center"/>
    </xf>
    <xf numFmtId="0" fontId="2" fillId="0" borderId="38" xfId="0" applyFont="1" applyBorder="1" applyAlignment="1">
      <alignment horizontal="left" vertical="center"/>
    </xf>
    <xf numFmtId="0" fontId="2" fillId="0" borderId="9"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horizontal="right" vertical="center"/>
    </xf>
    <xf numFmtId="0" fontId="2" fillId="0" borderId="41" xfId="0" applyFont="1" applyBorder="1" applyAlignment="1">
      <alignment vertical="center"/>
    </xf>
    <xf numFmtId="0" fontId="2" fillId="0" borderId="8" xfId="0" applyFont="1" applyFill="1" applyBorder="1" applyAlignment="1">
      <alignment horizontal="left" vertical="center"/>
    </xf>
    <xf numFmtId="0" fontId="2" fillId="0" borderId="42" xfId="0" applyFont="1" applyFill="1" applyBorder="1" applyAlignment="1">
      <alignment horizontal="left" vertical="center"/>
    </xf>
    <xf numFmtId="0" fontId="2" fillId="0" borderId="42" xfId="0" applyFont="1" applyBorder="1" applyAlignment="1">
      <alignment horizontal="left" vertical="center"/>
    </xf>
    <xf numFmtId="182" fontId="2" fillId="0" borderId="10" xfId="0" applyNumberFormat="1" applyFont="1" applyFill="1" applyBorder="1" applyAlignment="1">
      <alignment vertical="center"/>
    </xf>
    <xf numFmtId="0" fontId="2" fillId="0" borderId="28" xfId="0" applyFont="1" applyBorder="1" applyAlignment="1">
      <alignment vertical="center"/>
    </xf>
    <xf numFmtId="0" fontId="2" fillId="0" borderId="13" xfId="0" applyFont="1" applyBorder="1" applyAlignment="1">
      <alignment horizontal="left" vertical="center"/>
    </xf>
    <xf numFmtId="0" fontId="2" fillId="0" borderId="20" xfId="0" applyFont="1" applyFill="1" applyBorder="1" applyAlignment="1">
      <alignment horizontal="left" vertical="center"/>
    </xf>
    <xf numFmtId="182" fontId="2" fillId="0" borderId="3" xfId="16" applyNumberFormat="1" applyFont="1" applyFill="1" applyBorder="1" applyAlignment="1">
      <alignment vertical="center"/>
    </xf>
    <xf numFmtId="0" fontId="2" fillId="0" borderId="43" xfId="0" applyFont="1" applyBorder="1" applyAlignment="1">
      <alignment horizontal="left" vertical="center"/>
    </xf>
    <xf numFmtId="0" fontId="2" fillId="0" borderId="43" xfId="0" applyFont="1" applyFill="1" applyBorder="1" applyAlignment="1">
      <alignment horizontal="left" vertical="center"/>
    </xf>
    <xf numFmtId="182" fontId="2" fillId="0" borderId="2" xfId="16" applyNumberFormat="1" applyFont="1" applyFill="1" applyBorder="1" applyAlignment="1">
      <alignment vertical="center"/>
    </xf>
    <xf numFmtId="0" fontId="2" fillId="2" borderId="4" xfId="0" applyFont="1" applyFill="1" applyBorder="1" applyAlignment="1">
      <alignment horizontal="right" vertical="center"/>
    </xf>
    <xf numFmtId="0" fontId="2" fillId="0" borderId="3" xfId="0" applyFont="1" applyBorder="1" applyAlignment="1">
      <alignment horizontal="left" vertical="center" wrapText="1"/>
    </xf>
    <xf numFmtId="182" fontId="2" fillId="0" borderId="2" xfId="0" applyNumberFormat="1" applyFont="1" applyFill="1" applyBorder="1" applyAlignment="1">
      <alignment vertical="center"/>
    </xf>
    <xf numFmtId="0" fontId="2" fillId="0" borderId="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G49"/>
  <sheetViews>
    <sheetView workbookViewId="0" topLeftCell="B34">
      <selection activeCell="G47" sqref="G47"/>
    </sheetView>
  </sheetViews>
  <sheetFormatPr defaultColWidth="9.00390625" defaultRowHeight="13.5"/>
  <cols>
    <col min="1" max="1" width="5.50390625" style="0" customWidth="1"/>
    <col min="2" max="2" width="15.50390625" style="0" customWidth="1"/>
    <col min="3" max="3" width="12.125" style="0" customWidth="1"/>
    <col min="4" max="4" width="4.125" style="7" customWidth="1"/>
    <col min="5" max="5" width="21.875" style="9" customWidth="1"/>
    <col min="6" max="6" width="6.00390625" style="0" customWidth="1"/>
    <col min="7" max="7" width="60.375" style="1" customWidth="1"/>
  </cols>
  <sheetData>
    <row r="1" spans="2:6" ht="13.5" customHeight="1" thickBot="1">
      <c r="B1" s="1"/>
      <c r="C1" s="1"/>
      <c r="D1" s="6"/>
      <c r="E1" s="8"/>
      <c r="F1" s="1"/>
    </row>
    <row r="2" spans="2:7" s="13" customFormat="1" ht="14.25" thickBot="1">
      <c r="B2" s="14"/>
      <c r="C2" s="15"/>
      <c r="D2" s="16"/>
      <c r="E2" s="17" t="s">
        <v>0</v>
      </c>
      <c r="F2" s="18">
        <v>1</v>
      </c>
      <c r="G2" s="19"/>
    </row>
    <row r="3" spans="2:7" s="13" customFormat="1" ht="13.5">
      <c r="B3" s="14" t="s">
        <v>9</v>
      </c>
      <c r="C3" s="15"/>
      <c r="D3" s="62" t="s">
        <v>133</v>
      </c>
      <c r="E3" s="20" t="s">
        <v>134</v>
      </c>
      <c r="F3" s="58">
        <v>3</v>
      </c>
      <c r="G3" s="54" t="s">
        <v>35</v>
      </c>
    </row>
    <row r="4" spans="2:7" s="13" customFormat="1" ht="13.5">
      <c r="B4" s="21"/>
      <c r="C4" s="11"/>
      <c r="D4" s="63" t="s">
        <v>135</v>
      </c>
      <c r="E4" s="23" t="s">
        <v>11</v>
      </c>
      <c r="F4" s="59">
        <v>22</v>
      </c>
      <c r="G4" s="55" t="s">
        <v>36</v>
      </c>
    </row>
    <row r="5" spans="2:7" s="13" customFormat="1" ht="13.5">
      <c r="B5" s="21"/>
      <c r="C5" s="11"/>
      <c r="D5" s="63" t="s">
        <v>136</v>
      </c>
      <c r="E5" s="25" t="s">
        <v>12</v>
      </c>
      <c r="F5" s="59">
        <v>2</v>
      </c>
      <c r="G5" s="55" t="s">
        <v>37</v>
      </c>
    </row>
    <row r="6" spans="2:7" s="13" customFormat="1" ht="13.5">
      <c r="B6" s="32"/>
      <c r="C6" s="33"/>
      <c r="D6" s="64" t="s">
        <v>137</v>
      </c>
      <c r="E6" s="23" t="s">
        <v>99</v>
      </c>
      <c r="F6" s="59" t="s">
        <v>42</v>
      </c>
      <c r="G6" s="88" t="s">
        <v>98</v>
      </c>
    </row>
    <row r="7" spans="2:7" s="13" customFormat="1" ht="13.5">
      <c r="B7" s="21" t="s">
        <v>15</v>
      </c>
      <c r="C7" s="11"/>
      <c r="D7" s="63" t="s">
        <v>138</v>
      </c>
      <c r="E7" s="29" t="s">
        <v>13</v>
      </c>
      <c r="F7" s="59" t="s">
        <v>178</v>
      </c>
      <c r="G7" s="30" t="s">
        <v>39</v>
      </c>
    </row>
    <row r="8" spans="2:7" s="13" customFormat="1" ht="13.5">
      <c r="B8" s="21"/>
      <c r="C8" s="11"/>
      <c r="D8" s="63" t="s">
        <v>139</v>
      </c>
      <c r="E8" s="29" t="s">
        <v>14</v>
      </c>
      <c r="F8" s="59" t="s">
        <v>44</v>
      </c>
      <c r="G8" s="55" t="s">
        <v>38</v>
      </c>
    </row>
    <row r="9" spans="2:7" s="13" customFormat="1" ht="13.5">
      <c r="B9" s="21"/>
      <c r="C9" s="11"/>
      <c r="D9" s="63" t="s">
        <v>140</v>
      </c>
      <c r="E9" s="56" t="s">
        <v>58</v>
      </c>
      <c r="F9" s="60">
        <v>0</v>
      </c>
      <c r="G9" s="24" t="s">
        <v>57</v>
      </c>
    </row>
    <row r="10" spans="2:7" s="13" customFormat="1" ht="13.5">
      <c r="B10" s="32"/>
      <c r="C10" s="33"/>
      <c r="D10" s="64" t="s">
        <v>52</v>
      </c>
      <c r="E10" s="78" t="s">
        <v>129</v>
      </c>
      <c r="F10" s="61">
        <v>150</v>
      </c>
      <c r="G10" s="26" t="s">
        <v>130</v>
      </c>
    </row>
    <row r="11" spans="2:7" s="13" customFormat="1" ht="13.5">
      <c r="B11" s="21" t="s">
        <v>8</v>
      </c>
      <c r="C11" s="11"/>
      <c r="D11" s="63" t="s">
        <v>141</v>
      </c>
      <c r="E11" s="25" t="s">
        <v>59</v>
      </c>
      <c r="F11" s="87">
        <v>-18</v>
      </c>
      <c r="G11" s="30" t="s">
        <v>40</v>
      </c>
    </row>
    <row r="12" spans="2:7" s="13" customFormat="1" ht="14.25" thickBot="1">
      <c r="B12" s="27"/>
      <c r="C12" s="28"/>
      <c r="D12" s="37" t="s">
        <v>142</v>
      </c>
      <c r="E12" s="67" t="s">
        <v>12</v>
      </c>
      <c r="F12" s="61">
        <v>2</v>
      </c>
      <c r="G12" s="30" t="s">
        <v>41</v>
      </c>
    </row>
    <row r="13" spans="2:7" s="13" customFormat="1" ht="13.5">
      <c r="B13" s="14" t="s">
        <v>96</v>
      </c>
      <c r="C13" s="75" t="s">
        <v>95</v>
      </c>
      <c r="D13" s="16" t="s">
        <v>143</v>
      </c>
      <c r="E13" s="52" t="s">
        <v>100</v>
      </c>
      <c r="F13" s="12">
        <v>17</v>
      </c>
      <c r="G13" s="2" t="s">
        <v>102</v>
      </c>
    </row>
    <row r="14" spans="2:7" s="13" customFormat="1" ht="13.5">
      <c r="B14" s="21" t="s">
        <v>144</v>
      </c>
      <c r="C14" s="43" t="s">
        <v>1</v>
      </c>
      <c r="D14" s="22" t="s">
        <v>187</v>
      </c>
      <c r="E14" s="71" t="s">
        <v>188</v>
      </c>
      <c r="F14" s="57">
        <v>0</v>
      </c>
      <c r="G14" s="3" t="s">
        <v>103</v>
      </c>
    </row>
    <row r="15" spans="2:7" s="13" customFormat="1" ht="13.5">
      <c r="B15" s="21" t="s">
        <v>97</v>
      </c>
      <c r="C15" s="43"/>
      <c r="D15" s="22" t="s">
        <v>147</v>
      </c>
      <c r="E15" s="71" t="s">
        <v>101</v>
      </c>
      <c r="F15" s="57">
        <v>13</v>
      </c>
      <c r="G15" s="3" t="s">
        <v>104</v>
      </c>
    </row>
    <row r="16" spans="2:7" s="13" customFormat="1" ht="13.5">
      <c r="B16" s="21" t="s">
        <v>193</v>
      </c>
      <c r="C16" s="43"/>
      <c r="D16" s="22" t="s">
        <v>148</v>
      </c>
      <c r="E16" s="84" t="s">
        <v>61</v>
      </c>
      <c r="F16" s="57">
        <v>-14.9</v>
      </c>
      <c r="G16" s="3" t="s">
        <v>131</v>
      </c>
    </row>
    <row r="17" spans="2:7" s="13" customFormat="1" ht="24">
      <c r="B17" s="21"/>
      <c r="C17" s="43"/>
      <c r="D17" s="22" t="s">
        <v>149</v>
      </c>
      <c r="E17" s="82" t="s">
        <v>59</v>
      </c>
      <c r="F17" s="83">
        <f>F14+F15+F16</f>
        <v>-1.9000000000000004</v>
      </c>
      <c r="G17" s="4" t="s">
        <v>78</v>
      </c>
    </row>
    <row r="18" spans="2:7" s="13" customFormat="1" ht="13.5">
      <c r="B18" s="21"/>
      <c r="C18" s="43"/>
      <c r="D18" s="34" t="s">
        <v>150</v>
      </c>
      <c r="E18" s="85" t="s">
        <v>62</v>
      </c>
      <c r="F18" s="86">
        <f>F13+F17</f>
        <v>15.1</v>
      </c>
      <c r="G18" s="3" t="s">
        <v>31</v>
      </c>
    </row>
    <row r="19" spans="2:7" s="13" customFormat="1" ht="13.5">
      <c r="B19" s="21"/>
      <c r="C19" s="42" t="s">
        <v>16</v>
      </c>
      <c r="D19" s="39" t="s">
        <v>151</v>
      </c>
      <c r="E19" s="23" t="s">
        <v>63</v>
      </c>
      <c r="F19" s="68">
        <v>0</v>
      </c>
      <c r="G19" s="4" t="s">
        <v>75</v>
      </c>
    </row>
    <row r="20" spans="2:7" s="13" customFormat="1" ht="13.5">
      <c r="B20" s="21"/>
      <c r="C20" s="43"/>
      <c r="D20" s="39" t="s">
        <v>152</v>
      </c>
      <c r="E20" s="23" t="s">
        <v>64</v>
      </c>
      <c r="F20" s="68">
        <v>0</v>
      </c>
      <c r="G20" s="4" t="s">
        <v>79</v>
      </c>
    </row>
    <row r="21" spans="2:7" s="13" customFormat="1" ht="24">
      <c r="B21" s="21"/>
      <c r="C21" s="43"/>
      <c r="D21" s="39" t="s">
        <v>153</v>
      </c>
      <c r="E21" s="81" t="s">
        <v>56</v>
      </c>
      <c r="F21" s="40">
        <f>-20*LOG(4*3.14159*(F10-30)/(0.3/5.8))</f>
        <v>-89.2939496415997</v>
      </c>
      <c r="G21" s="65" t="s">
        <v>81</v>
      </c>
    </row>
    <row r="22" spans="2:7" s="13" customFormat="1" ht="13.5">
      <c r="B22" s="21"/>
      <c r="C22" s="45"/>
      <c r="D22" s="64" t="s">
        <v>154</v>
      </c>
      <c r="E22" s="23" t="s">
        <v>65</v>
      </c>
      <c r="F22" s="40">
        <f>SUM(F19:F21)</f>
        <v>-89.2939496415997</v>
      </c>
      <c r="G22" s="30" t="s">
        <v>76</v>
      </c>
    </row>
    <row r="23" spans="2:7" s="13" customFormat="1" ht="13.5">
      <c r="B23" s="21"/>
      <c r="C23" s="80" t="s">
        <v>94</v>
      </c>
      <c r="D23" s="48" t="s">
        <v>20</v>
      </c>
      <c r="E23" s="23" t="s">
        <v>66</v>
      </c>
      <c r="F23" s="40">
        <v>-4</v>
      </c>
      <c r="G23" s="3" t="s">
        <v>32</v>
      </c>
    </row>
    <row r="24" spans="2:7" s="13" customFormat="1" ht="13.5">
      <c r="B24" s="21"/>
      <c r="C24" s="43" t="s">
        <v>55</v>
      </c>
      <c r="D24" s="39" t="s">
        <v>155</v>
      </c>
      <c r="E24" s="35" t="s">
        <v>67</v>
      </c>
      <c r="F24" s="40">
        <v>0</v>
      </c>
      <c r="G24" s="3" t="s">
        <v>33</v>
      </c>
    </row>
    <row r="25" spans="2:7" s="13" customFormat="1" ht="13.5">
      <c r="B25" s="21"/>
      <c r="C25" s="43"/>
      <c r="D25" s="39" t="s">
        <v>156</v>
      </c>
      <c r="E25" s="35" t="s">
        <v>105</v>
      </c>
      <c r="F25" s="40">
        <v>6</v>
      </c>
      <c r="G25" s="3" t="s">
        <v>108</v>
      </c>
    </row>
    <row r="26" spans="2:7" s="13" customFormat="1" ht="13.5">
      <c r="B26" s="21"/>
      <c r="C26" s="43"/>
      <c r="D26" s="39" t="s">
        <v>157</v>
      </c>
      <c r="E26" s="35" t="s">
        <v>106</v>
      </c>
      <c r="F26" s="40">
        <v>-10</v>
      </c>
      <c r="G26" s="3" t="s">
        <v>109</v>
      </c>
    </row>
    <row r="27" spans="2:7" s="13" customFormat="1" ht="13.5">
      <c r="B27" s="21"/>
      <c r="C27" s="43"/>
      <c r="D27" s="39" t="s">
        <v>158</v>
      </c>
      <c r="E27" s="35" t="s">
        <v>107</v>
      </c>
      <c r="F27" s="40">
        <v>-4</v>
      </c>
      <c r="G27" s="3" t="s">
        <v>110</v>
      </c>
    </row>
    <row r="28" spans="2:7" s="13" customFormat="1" ht="24">
      <c r="B28" s="21"/>
      <c r="C28" s="43"/>
      <c r="D28" s="39" t="s">
        <v>159</v>
      </c>
      <c r="E28" s="35" t="s">
        <v>69</v>
      </c>
      <c r="F28" s="57">
        <v>0</v>
      </c>
      <c r="G28" s="3" t="s">
        <v>80</v>
      </c>
    </row>
    <row r="29" spans="2:7" s="13" customFormat="1" ht="24">
      <c r="B29" s="21"/>
      <c r="C29" s="43"/>
      <c r="D29" s="44" t="s">
        <v>160</v>
      </c>
      <c r="E29" s="35" t="s">
        <v>70</v>
      </c>
      <c r="F29" s="40">
        <f>F18+F22+F23+F24+F25+F26+F27+F28</f>
        <v>-86.1939496415997</v>
      </c>
      <c r="G29" s="65" t="s">
        <v>111</v>
      </c>
    </row>
    <row r="30" spans="2:7" s="13" customFormat="1" ht="13.5">
      <c r="B30" s="21"/>
      <c r="C30" s="43"/>
      <c r="D30" s="46" t="s">
        <v>161</v>
      </c>
      <c r="E30" s="23" t="s">
        <v>71</v>
      </c>
      <c r="F30" s="40">
        <v>-65</v>
      </c>
      <c r="G30" s="3" t="s">
        <v>112</v>
      </c>
    </row>
    <row r="31" spans="2:7" s="13" customFormat="1" ht="13.5">
      <c r="B31" s="21"/>
      <c r="C31" s="43"/>
      <c r="D31" s="39" t="s">
        <v>162</v>
      </c>
      <c r="E31" s="35" t="s">
        <v>72</v>
      </c>
      <c r="F31" s="40">
        <v>21</v>
      </c>
      <c r="G31" s="3" t="s">
        <v>34</v>
      </c>
    </row>
    <row r="32" spans="2:7" s="13" customFormat="1" ht="14.25" thickBot="1">
      <c r="B32" s="21"/>
      <c r="C32" s="43"/>
      <c r="D32" s="39" t="s">
        <v>189</v>
      </c>
      <c r="E32" s="67" t="s">
        <v>73</v>
      </c>
      <c r="F32" s="47">
        <v>-86</v>
      </c>
      <c r="G32" s="3" t="s">
        <v>113</v>
      </c>
    </row>
    <row r="33" spans="2:7" s="13" customFormat="1" ht="14.25" thickBot="1">
      <c r="B33" s="21"/>
      <c r="C33" s="43"/>
      <c r="D33" s="22" t="s">
        <v>164</v>
      </c>
      <c r="E33" s="90" t="s">
        <v>74</v>
      </c>
      <c r="F33" s="70">
        <f>F32-F29</f>
        <v>0.1939496415997013</v>
      </c>
      <c r="G33" s="19" t="s">
        <v>114</v>
      </c>
    </row>
    <row r="34" spans="2:7" s="13" customFormat="1" ht="13.5">
      <c r="B34" s="72" t="s">
        <v>93</v>
      </c>
      <c r="C34" s="73" t="s">
        <v>94</v>
      </c>
      <c r="D34" s="16" t="s">
        <v>82</v>
      </c>
      <c r="E34" s="76" t="s">
        <v>116</v>
      </c>
      <c r="F34" s="66">
        <v>10</v>
      </c>
      <c r="G34" s="5" t="s">
        <v>115</v>
      </c>
    </row>
    <row r="35" spans="2:7" s="13" customFormat="1" ht="13.5">
      <c r="B35" s="10" t="s">
        <v>165</v>
      </c>
      <c r="C35" s="38" t="s">
        <v>1</v>
      </c>
      <c r="D35" s="22" t="s">
        <v>190</v>
      </c>
      <c r="E35" s="77" t="s">
        <v>107</v>
      </c>
      <c r="F35" s="66">
        <f>F$27</f>
        <v>-4</v>
      </c>
      <c r="G35" s="3" t="s">
        <v>110</v>
      </c>
    </row>
    <row r="36" spans="2:7" s="13" customFormat="1" ht="13.5">
      <c r="B36" s="10" t="s">
        <v>92</v>
      </c>
      <c r="C36" s="38"/>
      <c r="D36" s="22" t="s">
        <v>84</v>
      </c>
      <c r="E36" s="77" t="s">
        <v>105</v>
      </c>
      <c r="F36" s="66">
        <f>F$25</f>
        <v>6</v>
      </c>
      <c r="G36" s="3" t="s">
        <v>108</v>
      </c>
    </row>
    <row r="37" spans="2:7" s="13" customFormat="1" ht="24">
      <c r="B37" s="10" t="s">
        <v>193</v>
      </c>
      <c r="C37" s="38"/>
      <c r="D37" s="22" t="s">
        <v>167</v>
      </c>
      <c r="E37" s="77" t="s">
        <v>106</v>
      </c>
      <c r="F37" s="66">
        <f>F$26</f>
        <v>-10</v>
      </c>
      <c r="G37" s="3" t="s">
        <v>117</v>
      </c>
    </row>
    <row r="38" spans="2:7" s="13" customFormat="1" ht="13.5">
      <c r="B38" s="10"/>
      <c r="C38" s="38"/>
      <c r="D38" s="22" t="s">
        <v>168</v>
      </c>
      <c r="E38" s="77" t="s">
        <v>66</v>
      </c>
      <c r="F38" s="66">
        <f>F$23</f>
        <v>-4</v>
      </c>
      <c r="G38" s="3" t="s">
        <v>32</v>
      </c>
    </row>
    <row r="39" spans="2:7" s="13" customFormat="1" ht="13.5">
      <c r="B39" s="10"/>
      <c r="C39" s="51"/>
      <c r="D39" s="34" t="s">
        <v>169</v>
      </c>
      <c r="E39" s="77" t="s">
        <v>67</v>
      </c>
      <c r="F39" s="66">
        <f>F$24</f>
        <v>0</v>
      </c>
      <c r="G39" s="3" t="s">
        <v>33</v>
      </c>
    </row>
    <row r="40" spans="2:7" s="13" customFormat="1" ht="13.5">
      <c r="B40" s="21"/>
      <c r="C40" s="92" t="s">
        <v>16</v>
      </c>
      <c r="D40" s="34" t="s">
        <v>170</v>
      </c>
      <c r="E40" s="29" t="s">
        <v>65</v>
      </c>
      <c r="F40" s="40">
        <f>F22</f>
        <v>-89.2939496415997</v>
      </c>
      <c r="G40" s="49" t="s">
        <v>90</v>
      </c>
    </row>
    <row r="41" spans="2:7" s="13" customFormat="1" ht="13.5">
      <c r="B41" s="10"/>
      <c r="C41" s="50" t="s">
        <v>95</v>
      </c>
      <c r="D41" s="22" t="s">
        <v>171</v>
      </c>
      <c r="E41" s="77" t="s">
        <v>59</v>
      </c>
      <c r="F41" s="89">
        <f>F$11</f>
        <v>-18</v>
      </c>
      <c r="G41" s="3" t="s">
        <v>180</v>
      </c>
    </row>
    <row r="42" spans="2:7" s="13" customFormat="1" ht="13.5">
      <c r="B42" s="10"/>
      <c r="C42" s="38" t="s">
        <v>55</v>
      </c>
      <c r="D42" s="22" t="s">
        <v>185</v>
      </c>
      <c r="E42" s="77" t="s">
        <v>69</v>
      </c>
      <c r="F42" s="66">
        <f>F28</f>
        <v>0</v>
      </c>
      <c r="G42" s="3" t="s">
        <v>118</v>
      </c>
    </row>
    <row r="43" spans="2:7" s="13" customFormat="1" ht="24">
      <c r="B43" s="10"/>
      <c r="C43" s="38"/>
      <c r="D43" s="22" t="s">
        <v>173</v>
      </c>
      <c r="E43" s="77" t="s">
        <v>70</v>
      </c>
      <c r="F43" s="66">
        <f>SUM(F34:F42)</f>
        <v>-109.2939496415997</v>
      </c>
      <c r="G43" s="69" t="s">
        <v>119</v>
      </c>
    </row>
    <row r="44" spans="2:7" s="13" customFormat="1" ht="24">
      <c r="B44" s="21"/>
      <c r="C44" s="43"/>
      <c r="D44" s="22" t="s">
        <v>174</v>
      </c>
      <c r="E44" s="29" t="s">
        <v>71</v>
      </c>
      <c r="F44" s="57">
        <v>-75</v>
      </c>
      <c r="G44" s="3" t="s">
        <v>125</v>
      </c>
    </row>
    <row r="45" spans="2:7" s="13" customFormat="1" ht="13.5">
      <c r="B45" s="21"/>
      <c r="C45" s="43"/>
      <c r="D45" s="22" t="s">
        <v>175</v>
      </c>
      <c r="E45" s="78" t="s">
        <v>72</v>
      </c>
      <c r="F45" s="40">
        <v>21</v>
      </c>
      <c r="G45" s="3" t="s">
        <v>34</v>
      </c>
    </row>
    <row r="46" spans="2:7" s="13" customFormat="1" ht="14.25" thickBot="1">
      <c r="B46" s="21"/>
      <c r="C46" s="43"/>
      <c r="D46" s="22" t="s">
        <v>191</v>
      </c>
      <c r="E46" s="31" t="s">
        <v>73</v>
      </c>
      <c r="F46" s="41">
        <f>F44-F45</f>
        <v>-96</v>
      </c>
      <c r="G46" s="3" t="s">
        <v>126</v>
      </c>
    </row>
    <row r="47" spans="2:7" s="13" customFormat="1" ht="14.25" thickBot="1">
      <c r="B47" s="36"/>
      <c r="C47" s="53"/>
      <c r="D47" s="74" t="s">
        <v>177</v>
      </c>
      <c r="E47" s="91" t="s">
        <v>74</v>
      </c>
      <c r="F47" s="79">
        <f>F46-F43</f>
        <v>13.293949641599696</v>
      </c>
      <c r="G47" s="19" t="s">
        <v>127</v>
      </c>
    </row>
    <row r="49" ht="13.5">
      <c r="D49" t="s">
        <v>132</v>
      </c>
    </row>
  </sheetData>
  <printOptions/>
  <pageMargins left="0.7874015748031497" right="0.7874015748031497" top="0.984251968503937" bottom="0.984251968503937" header="0.5118110236220472" footer="0.5118110236220472"/>
  <pageSetup fitToHeight="1" fitToWidth="1" orientation="portrait" paperSize="9" scale="64" r:id="rId1"/>
  <headerFooter alignWithMargins="0">
    <oddHeader>&amp;C表2.5.1-2　近隣システムとの干渉チェックテンプレート</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H49"/>
  <sheetViews>
    <sheetView workbookViewId="0" topLeftCell="A8">
      <selection activeCell="H33" sqref="H33"/>
    </sheetView>
  </sheetViews>
  <sheetFormatPr defaultColWidth="9.00390625" defaultRowHeight="13.5"/>
  <cols>
    <col min="1" max="1" width="5.50390625" style="0" customWidth="1"/>
    <col min="2" max="2" width="15.50390625" style="0" customWidth="1"/>
    <col min="3" max="3" width="12.125" style="0" customWidth="1"/>
    <col min="4" max="4" width="4.125" style="7" customWidth="1"/>
    <col min="5" max="5" width="21.875" style="9" customWidth="1"/>
    <col min="6" max="7" width="6.00390625" style="0" customWidth="1"/>
    <col min="8" max="8" width="60.375" style="1" customWidth="1"/>
  </cols>
  <sheetData>
    <row r="1" spans="2:7" ht="13.5" customHeight="1" thickBot="1">
      <c r="B1" s="1"/>
      <c r="C1" s="1"/>
      <c r="D1" s="6"/>
      <c r="E1" s="8"/>
      <c r="F1" s="1"/>
      <c r="G1" s="1"/>
    </row>
    <row r="2" spans="2:8" s="13" customFormat="1" ht="14.25" thickBot="1">
      <c r="B2" s="14"/>
      <c r="C2" s="15"/>
      <c r="D2" s="16"/>
      <c r="E2" s="17" t="s">
        <v>0</v>
      </c>
      <c r="F2" s="18">
        <v>1</v>
      </c>
      <c r="G2" s="18">
        <v>1</v>
      </c>
      <c r="H2" s="19"/>
    </row>
    <row r="3" spans="2:8" s="13" customFormat="1" ht="13.5">
      <c r="B3" s="14" t="s">
        <v>9</v>
      </c>
      <c r="C3" s="15"/>
      <c r="D3" s="62" t="s">
        <v>133</v>
      </c>
      <c r="E3" s="20" t="s">
        <v>134</v>
      </c>
      <c r="F3" s="58">
        <v>4</v>
      </c>
      <c r="G3" s="58">
        <v>4</v>
      </c>
      <c r="H3" s="54" t="s">
        <v>35</v>
      </c>
    </row>
    <row r="4" spans="2:8" s="13" customFormat="1" ht="13.5">
      <c r="B4" s="21"/>
      <c r="C4" s="11"/>
      <c r="D4" s="63" t="s">
        <v>135</v>
      </c>
      <c r="E4" s="23" t="s">
        <v>11</v>
      </c>
      <c r="F4" s="59">
        <v>25</v>
      </c>
      <c r="G4" s="59">
        <v>25</v>
      </c>
      <c r="H4" s="55" t="s">
        <v>36</v>
      </c>
    </row>
    <row r="5" spans="2:8" s="13" customFormat="1" ht="13.5">
      <c r="B5" s="21"/>
      <c r="C5" s="11"/>
      <c r="D5" s="63" t="s">
        <v>136</v>
      </c>
      <c r="E5" s="25" t="s">
        <v>12</v>
      </c>
      <c r="F5" s="59">
        <v>2</v>
      </c>
      <c r="G5" s="59">
        <v>2</v>
      </c>
      <c r="H5" s="55" t="s">
        <v>37</v>
      </c>
    </row>
    <row r="6" spans="2:8" s="13" customFormat="1" ht="13.5">
      <c r="B6" s="32"/>
      <c r="C6" s="33"/>
      <c r="D6" s="64" t="s">
        <v>137</v>
      </c>
      <c r="E6" s="23" t="s">
        <v>99</v>
      </c>
      <c r="F6" s="59" t="s">
        <v>42</v>
      </c>
      <c r="G6" s="59" t="s">
        <v>42</v>
      </c>
      <c r="H6" s="88" t="s">
        <v>98</v>
      </c>
    </row>
    <row r="7" spans="2:8" s="13" customFormat="1" ht="13.5">
      <c r="B7" s="21" t="s">
        <v>15</v>
      </c>
      <c r="C7" s="11"/>
      <c r="D7" s="63" t="s">
        <v>138</v>
      </c>
      <c r="E7" s="29" t="s">
        <v>13</v>
      </c>
      <c r="F7" s="59" t="s">
        <v>178</v>
      </c>
      <c r="G7" s="59" t="s">
        <v>178</v>
      </c>
      <c r="H7" s="30" t="s">
        <v>39</v>
      </c>
    </row>
    <row r="8" spans="2:8" s="13" customFormat="1" ht="13.5">
      <c r="B8" s="21"/>
      <c r="C8" s="11"/>
      <c r="D8" s="63" t="s">
        <v>139</v>
      </c>
      <c r="E8" s="29" t="s">
        <v>14</v>
      </c>
      <c r="F8" s="59" t="s">
        <v>44</v>
      </c>
      <c r="G8" s="59" t="s">
        <v>44</v>
      </c>
      <c r="H8" s="55" t="s">
        <v>38</v>
      </c>
    </row>
    <row r="9" spans="2:8" s="13" customFormat="1" ht="13.5">
      <c r="B9" s="21"/>
      <c r="C9" s="11"/>
      <c r="D9" s="63" t="s">
        <v>140</v>
      </c>
      <c r="E9" s="56" t="s">
        <v>58</v>
      </c>
      <c r="F9" s="60">
        <v>0</v>
      </c>
      <c r="G9" s="60">
        <v>5</v>
      </c>
      <c r="H9" s="24" t="s">
        <v>57</v>
      </c>
    </row>
    <row r="10" spans="2:8" s="13" customFormat="1" ht="13.5">
      <c r="B10" s="32"/>
      <c r="C10" s="33"/>
      <c r="D10" s="64" t="s">
        <v>52</v>
      </c>
      <c r="E10" s="78" t="s">
        <v>129</v>
      </c>
      <c r="F10" s="61">
        <v>150</v>
      </c>
      <c r="G10" s="61">
        <v>150</v>
      </c>
      <c r="H10" s="26" t="s">
        <v>130</v>
      </c>
    </row>
    <row r="11" spans="2:8" s="13" customFormat="1" ht="13.5">
      <c r="B11" s="21" t="s">
        <v>8</v>
      </c>
      <c r="C11" s="11"/>
      <c r="D11" s="63" t="s">
        <v>141</v>
      </c>
      <c r="E11" s="25" t="s">
        <v>59</v>
      </c>
      <c r="F11" s="87">
        <v>-18</v>
      </c>
      <c r="G11" s="87">
        <v>-18</v>
      </c>
      <c r="H11" s="30" t="s">
        <v>40</v>
      </c>
    </row>
    <row r="12" spans="2:8" s="13" customFormat="1" ht="14.25" thickBot="1">
      <c r="B12" s="27"/>
      <c r="C12" s="28"/>
      <c r="D12" s="37" t="s">
        <v>142</v>
      </c>
      <c r="E12" s="67" t="s">
        <v>12</v>
      </c>
      <c r="F12" s="61">
        <v>2</v>
      </c>
      <c r="G12" s="61">
        <v>2</v>
      </c>
      <c r="H12" s="30" t="s">
        <v>41</v>
      </c>
    </row>
    <row r="13" spans="2:8" s="13" customFormat="1" ht="13.5">
      <c r="B13" s="14" t="s">
        <v>96</v>
      </c>
      <c r="C13" s="75" t="s">
        <v>95</v>
      </c>
      <c r="D13" s="16" t="s">
        <v>143</v>
      </c>
      <c r="E13" s="52" t="s">
        <v>100</v>
      </c>
      <c r="F13" s="12">
        <v>17</v>
      </c>
      <c r="G13" s="12">
        <v>17</v>
      </c>
      <c r="H13" s="2" t="s">
        <v>102</v>
      </c>
    </row>
    <row r="14" spans="2:8" s="13" customFormat="1" ht="13.5">
      <c r="B14" s="21" t="s">
        <v>144</v>
      </c>
      <c r="C14" s="43" t="s">
        <v>1</v>
      </c>
      <c r="D14" s="22" t="s">
        <v>187</v>
      </c>
      <c r="E14" s="71" t="s">
        <v>188</v>
      </c>
      <c r="F14" s="57">
        <v>0</v>
      </c>
      <c r="G14" s="57">
        <v>0</v>
      </c>
      <c r="H14" s="3" t="s">
        <v>103</v>
      </c>
    </row>
    <row r="15" spans="2:8" s="13" customFormat="1" ht="13.5">
      <c r="B15" s="21" t="s">
        <v>97</v>
      </c>
      <c r="C15" s="43"/>
      <c r="D15" s="22" t="s">
        <v>147</v>
      </c>
      <c r="E15" s="71" t="s">
        <v>101</v>
      </c>
      <c r="F15" s="57">
        <v>13</v>
      </c>
      <c r="G15" s="57">
        <v>13</v>
      </c>
      <c r="H15" s="3" t="s">
        <v>104</v>
      </c>
    </row>
    <row r="16" spans="2:8" s="13" customFormat="1" ht="13.5">
      <c r="B16" s="21" t="s">
        <v>192</v>
      </c>
      <c r="C16" s="43"/>
      <c r="D16" s="22" t="s">
        <v>148</v>
      </c>
      <c r="E16" s="84" t="s">
        <v>61</v>
      </c>
      <c r="F16" s="57">
        <v>-7.1</v>
      </c>
      <c r="G16" s="57">
        <v>-7.1</v>
      </c>
      <c r="H16" s="3" t="s">
        <v>131</v>
      </c>
    </row>
    <row r="17" spans="2:8" s="13" customFormat="1" ht="24">
      <c r="B17" s="21"/>
      <c r="C17" s="43"/>
      <c r="D17" s="22" t="s">
        <v>149</v>
      </c>
      <c r="E17" s="82" t="s">
        <v>59</v>
      </c>
      <c r="F17" s="83">
        <f>F14+F15+F16</f>
        <v>5.9</v>
      </c>
      <c r="G17" s="83">
        <f>G14+G15+G16</f>
        <v>5.9</v>
      </c>
      <c r="H17" s="4" t="s">
        <v>78</v>
      </c>
    </row>
    <row r="18" spans="2:8" s="13" customFormat="1" ht="13.5">
      <c r="B18" s="21"/>
      <c r="C18" s="43"/>
      <c r="D18" s="34" t="s">
        <v>150</v>
      </c>
      <c r="E18" s="85" t="s">
        <v>62</v>
      </c>
      <c r="F18" s="86">
        <f>F13+F17</f>
        <v>22.9</v>
      </c>
      <c r="G18" s="86">
        <f>G13+G17</f>
        <v>22.9</v>
      </c>
      <c r="H18" s="3" t="s">
        <v>31</v>
      </c>
    </row>
    <row r="19" spans="2:8" s="13" customFormat="1" ht="13.5">
      <c r="B19" s="21"/>
      <c r="C19" s="42" t="s">
        <v>16</v>
      </c>
      <c r="D19" s="39" t="s">
        <v>151</v>
      </c>
      <c r="E19" s="23" t="s">
        <v>63</v>
      </c>
      <c r="F19" s="68">
        <v>0</v>
      </c>
      <c r="G19" s="68">
        <v>0</v>
      </c>
      <c r="H19" s="4" t="s">
        <v>75</v>
      </c>
    </row>
    <row r="20" spans="2:8" s="13" customFormat="1" ht="13.5">
      <c r="B20" s="21"/>
      <c r="C20" s="43"/>
      <c r="D20" s="39" t="s">
        <v>152</v>
      </c>
      <c r="E20" s="23" t="s">
        <v>64</v>
      </c>
      <c r="F20" s="68">
        <v>0</v>
      </c>
      <c r="G20" s="68">
        <v>0</v>
      </c>
      <c r="H20" s="4" t="s">
        <v>79</v>
      </c>
    </row>
    <row r="21" spans="2:8" s="13" customFormat="1" ht="24">
      <c r="B21" s="21"/>
      <c r="C21" s="43"/>
      <c r="D21" s="39" t="s">
        <v>153</v>
      </c>
      <c r="E21" s="81" t="s">
        <v>56</v>
      </c>
      <c r="F21" s="40">
        <f>-20*LOG(4*3.14159*(F10-30)/(0.3/5.8))</f>
        <v>-89.2939496415997</v>
      </c>
      <c r="G21" s="40">
        <f>-20*LOG(4*3.14159*(G10-30)/(0.3/5.8))</f>
        <v>-89.2939496415997</v>
      </c>
      <c r="H21" s="65" t="s">
        <v>81</v>
      </c>
    </row>
    <row r="22" spans="2:8" s="13" customFormat="1" ht="13.5">
      <c r="B22" s="21"/>
      <c r="C22" s="45"/>
      <c r="D22" s="64" t="s">
        <v>154</v>
      </c>
      <c r="E22" s="23" t="s">
        <v>65</v>
      </c>
      <c r="F22" s="40">
        <f>SUM(F19:F21)</f>
        <v>-89.2939496415997</v>
      </c>
      <c r="G22" s="40">
        <f>SUM(G19:G21)</f>
        <v>-89.2939496415997</v>
      </c>
      <c r="H22" s="30" t="s">
        <v>76</v>
      </c>
    </row>
    <row r="23" spans="2:8" s="13" customFormat="1" ht="13.5">
      <c r="B23" s="21"/>
      <c r="C23" s="80" t="s">
        <v>94</v>
      </c>
      <c r="D23" s="48" t="s">
        <v>20</v>
      </c>
      <c r="E23" s="23" t="s">
        <v>66</v>
      </c>
      <c r="F23" s="40">
        <v>-4</v>
      </c>
      <c r="G23" s="40">
        <v>-4</v>
      </c>
      <c r="H23" s="3" t="s">
        <v>32</v>
      </c>
    </row>
    <row r="24" spans="2:8" s="13" customFormat="1" ht="13.5">
      <c r="B24" s="21"/>
      <c r="C24" s="43" t="s">
        <v>55</v>
      </c>
      <c r="D24" s="39" t="s">
        <v>155</v>
      </c>
      <c r="E24" s="35" t="s">
        <v>67</v>
      </c>
      <c r="F24" s="40">
        <v>0</v>
      </c>
      <c r="G24" s="40">
        <v>0</v>
      </c>
      <c r="H24" s="3" t="s">
        <v>33</v>
      </c>
    </row>
    <row r="25" spans="2:8" s="13" customFormat="1" ht="13.5">
      <c r="B25" s="21"/>
      <c r="C25" s="43"/>
      <c r="D25" s="39" t="s">
        <v>156</v>
      </c>
      <c r="E25" s="35" t="s">
        <v>105</v>
      </c>
      <c r="F25" s="40">
        <v>6</v>
      </c>
      <c r="G25" s="40">
        <v>6</v>
      </c>
      <c r="H25" s="3" t="s">
        <v>108</v>
      </c>
    </row>
    <row r="26" spans="2:8" s="13" customFormat="1" ht="13.5">
      <c r="B26" s="21"/>
      <c r="C26" s="43"/>
      <c r="D26" s="39" t="s">
        <v>157</v>
      </c>
      <c r="E26" s="35" t="s">
        <v>106</v>
      </c>
      <c r="F26" s="40">
        <v>-10</v>
      </c>
      <c r="G26" s="40">
        <v>-10</v>
      </c>
      <c r="H26" s="3" t="s">
        <v>109</v>
      </c>
    </row>
    <row r="27" spans="2:8" s="13" customFormat="1" ht="13.5">
      <c r="B27" s="21"/>
      <c r="C27" s="43"/>
      <c r="D27" s="39" t="s">
        <v>158</v>
      </c>
      <c r="E27" s="35" t="s">
        <v>107</v>
      </c>
      <c r="F27" s="40">
        <v>-4</v>
      </c>
      <c r="G27" s="40">
        <v>-4</v>
      </c>
      <c r="H27" s="3" t="s">
        <v>110</v>
      </c>
    </row>
    <row r="28" spans="2:8" s="13" customFormat="1" ht="24">
      <c r="B28" s="21"/>
      <c r="C28" s="43"/>
      <c r="D28" s="39" t="s">
        <v>159</v>
      </c>
      <c r="E28" s="35" t="s">
        <v>69</v>
      </c>
      <c r="F28" s="57">
        <v>0</v>
      </c>
      <c r="G28" s="57">
        <v>-25</v>
      </c>
      <c r="H28" s="3" t="s">
        <v>80</v>
      </c>
    </row>
    <row r="29" spans="2:8" s="13" customFormat="1" ht="24">
      <c r="B29" s="21"/>
      <c r="C29" s="43"/>
      <c r="D29" s="44" t="s">
        <v>160</v>
      </c>
      <c r="E29" s="35" t="s">
        <v>70</v>
      </c>
      <c r="F29" s="40">
        <f>F18+F22+F23+F24+F25+F26+F27+F28</f>
        <v>-78.3939496415997</v>
      </c>
      <c r="G29" s="40">
        <f>G18+G22+G23+G24+G25+G26+G27+G28</f>
        <v>-103.3939496415997</v>
      </c>
      <c r="H29" s="65" t="s">
        <v>111</v>
      </c>
    </row>
    <row r="30" spans="2:8" s="13" customFormat="1" ht="13.5">
      <c r="B30" s="21"/>
      <c r="C30" s="43"/>
      <c r="D30" s="46" t="s">
        <v>161</v>
      </c>
      <c r="E30" s="23" t="s">
        <v>71</v>
      </c>
      <c r="F30" s="40">
        <v>-65</v>
      </c>
      <c r="G30" s="40">
        <v>-65</v>
      </c>
      <c r="H30" s="3" t="s">
        <v>112</v>
      </c>
    </row>
    <row r="31" spans="2:8" s="13" customFormat="1" ht="13.5">
      <c r="B31" s="21"/>
      <c r="C31" s="43"/>
      <c r="D31" s="39" t="s">
        <v>162</v>
      </c>
      <c r="E31" s="35" t="s">
        <v>72</v>
      </c>
      <c r="F31" s="40">
        <v>21</v>
      </c>
      <c r="G31" s="40">
        <v>21</v>
      </c>
      <c r="H31" s="3" t="s">
        <v>34</v>
      </c>
    </row>
    <row r="32" spans="2:8" s="13" customFormat="1" ht="14.25" thickBot="1">
      <c r="B32" s="21"/>
      <c r="C32" s="43"/>
      <c r="D32" s="39" t="s">
        <v>189</v>
      </c>
      <c r="E32" s="67" t="s">
        <v>73</v>
      </c>
      <c r="F32" s="47">
        <v>-86</v>
      </c>
      <c r="G32" s="47">
        <v>-86</v>
      </c>
      <c r="H32" s="3" t="s">
        <v>113</v>
      </c>
    </row>
    <row r="33" spans="2:8" s="13" customFormat="1" ht="14.25" thickBot="1">
      <c r="B33" s="21"/>
      <c r="C33" s="43"/>
      <c r="D33" s="22" t="s">
        <v>164</v>
      </c>
      <c r="E33" s="90" t="s">
        <v>74</v>
      </c>
      <c r="F33" s="70">
        <f>F32-F29</f>
        <v>-7.606050358400296</v>
      </c>
      <c r="G33" s="70">
        <f>G32-G29</f>
        <v>17.393949641599704</v>
      </c>
      <c r="H33" s="19" t="s">
        <v>114</v>
      </c>
    </row>
    <row r="34" spans="2:8" s="13" customFormat="1" ht="13.5">
      <c r="B34" s="72" t="s">
        <v>93</v>
      </c>
      <c r="C34" s="73" t="s">
        <v>94</v>
      </c>
      <c r="D34" s="16" t="s">
        <v>82</v>
      </c>
      <c r="E34" s="76" t="s">
        <v>116</v>
      </c>
      <c r="F34" s="66">
        <v>10</v>
      </c>
      <c r="G34" s="66">
        <v>10</v>
      </c>
      <c r="H34" s="5" t="s">
        <v>115</v>
      </c>
    </row>
    <row r="35" spans="2:8" s="13" customFormat="1" ht="13.5">
      <c r="B35" s="10" t="s">
        <v>165</v>
      </c>
      <c r="C35" s="38" t="s">
        <v>1</v>
      </c>
      <c r="D35" s="22" t="s">
        <v>190</v>
      </c>
      <c r="E35" s="77" t="s">
        <v>107</v>
      </c>
      <c r="F35" s="66">
        <f>F$27</f>
        <v>-4</v>
      </c>
      <c r="G35" s="66">
        <f>G$27</f>
        <v>-4</v>
      </c>
      <c r="H35" s="3" t="s">
        <v>110</v>
      </c>
    </row>
    <row r="36" spans="2:8" s="13" customFormat="1" ht="13.5">
      <c r="B36" s="10" t="s">
        <v>92</v>
      </c>
      <c r="C36" s="38"/>
      <c r="D36" s="22" t="s">
        <v>84</v>
      </c>
      <c r="E36" s="77" t="s">
        <v>105</v>
      </c>
      <c r="F36" s="66">
        <f>F$25</f>
        <v>6</v>
      </c>
      <c r="G36" s="66">
        <f>G$25</f>
        <v>6</v>
      </c>
      <c r="H36" s="3" t="s">
        <v>108</v>
      </c>
    </row>
    <row r="37" spans="2:8" s="13" customFormat="1" ht="24">
      <c r="B37" s="10" t="s">
        <v>192</v>
      </c>
      <c r="C37" s="38"/>
      <c r="D37" s="22" t="s">
        <v>167</v>
      </c>
      <c r="E37" s="77" t="s">
        <v>106</v>
      </c>
      <c r="F37" s="66">
        <f>F$26</f>
        <v>-10</v>
      </c>
      <c r="G37" s="66">
        <f>G$26</f>
        <v>-10</v>
      </c>
      <c r="H37" s="3" t="s">
        <v>117</v>
      </c>
    </row>
    <row r="38" spans="2:8" s="13" customFormat="1" ht="13.5">
      <c r="B38" s="10"/>
      <c r="C38" s="38"/>
      <c r="D38" s="22" t="s">
        <v>168</v>
      </c>
      <c r="E38" s="77" t="s">
        <v>66</v>
      </c>
      <c r="F38" s="66">
        <f>F$23</f>
        <v>-4</v>
      </c>
      <c r="G38" s="66">
        <f>G$23</f>
        <v>-4</v>
      </c>
      <c r="H38" s="3" t="s">
        <v>32</v>
      </c>
    </row>
    <row r="39" spans="2:8" s="13" customFormat="1" ht="13.5">
      <c r="B39" s="10"/>
      <c r="C39" s="51"/>
      <c r="D39" s="34" t="s">
        <v>169</v>
      </c>
      <c r="E39" s="77" t="s">
        <v>67</v>
      </c>
      <c r="F39" s="66">
        <f>F$24</f>
        <v>0</v>
      </c>
      <c r="G39" s="66">
        <f>G$24</f>
        <v>0</v>
      </c>
      <c r="H39" s="3" t="s">
        <v>33</v>
      </c>
    </row>
    <row r="40" spans="2:8" s="13" customFormat="1" ht="13.5">
      <c r="B40" s="21"/>
      <c r="C40" s="92" t="s">
        <v>16</v>
      </c>
      <c r="D40" s="34" t="s">
        <v>170</v>
      </c>
      <c r="E40" s="29" t="s">
        <v>65</v>
      </c>
      <c r="F40" s="40">
        <f>F22</f>
        <v>-89.2939496415997</v>
      </c>
      <c r="G40" s="40">
        <f>G22</f>
        <v>-89.2939496415997</v>
      </c>
      <c r="H40" s="49" t="s">
        <v>90</v>
      </c>
    </row>
    <row r="41" spans="2:8" s="13" customFormat="1" ht="13.5">
      <c r="B41" s="10"/>
      <c r="C41" s="50" t="s">
        <v>95</v>
      </c>
      <c r="D41" s="22" t="s">
        <v>171</v>
      </c>
      <c r="E41" s="77" t="s">
        <v>59</v>
      </c>
      <c r="F41" s="89">
        <f>F$11</f>
        <v>-18</v>
      </c>
      <c r="G41" s="89">
        <f>G$11</f>
        <v>-18</v>
      </c>
      <c r="H41" s="3" t="s">
        <v>180</v>
      </c>
    </row>
    <row r="42" spans="2:8" s="13" customFormat="1" ht="13.5">
      <c r="B42" s="10"/>
      <c r="C42" s="38" t="s">
        <v>55</v>
      </c>
      <c r="D42" s="22" t="s">
        <v>185</v>
      </c>
      <c r="E42" s="77" t="s">
        <v>69</v>
      </c>
      <c r="F42" s="66">
        <f>F28</f>
        <v>0</v>
      </c>
      <c r="G42" s="66">
        <f>G28</f>
        <v>-25</v>
      </c>
      <c r="H42" s="3" t="s">
        <v>118</v>
      </c>
    </row>
    <row r="43" spans="2:8" s="13" customFormat="1" ht="24">
      <c r="B43" s="10"/>
      <c r="C43" s="38"/>
      <c r="D43" s="22" t="s">
        <v>173</v>
      </c>
      <c r="E43" s="77" t="s">
        <v>70</v>
      </c>
      <c r="F43" s="66">
        <f>SUM(F34:F42)</f>
        <v>-109.2939496415997</v>
      </c>
      <c r="G43" s="66">
        <f>SUM(G34:G42)</f>
        <v>-134.29394964159968</v>
      </c>
      <c r="H43" s="69" t="s">
        <v>119</v>
      </c>
    </row>
    <row r="44" spans="2:8" s="13" customFormat="1" ht="24">
      <c r="B44" s="21"/>
      <c r="C44" s="43"/>
      <c r="D44" s="22" t="s">
        <v>174</v>
      </c>
      <c r="E44" s="29" t="s">
        <v>71</v>
      </c>
      <c r="F44" s="57">
        <v>-75</v>
      </c>
      <c r="G44" s="57">
        <v>-75</v>
      </c>
      <c r="H44" s="3" t="s">
        <v>125</v>
      </c>
    </row>
    <row r="45" spans="2:8" s="13" customFormat="1" ht="13.5">
      <c r="B45" s="21"/>
      <c r="C45" s="43"/>
      <c r="D45" s="22" t="s">
        <v>175</v>
      </c>
      <c r="E45" s="78" t="s">
        <v>72</v>
      </c>
      <c r="F45" s="40">
        <v>21</v>
      </c>
      <c r="G45" s="40">
        <v>21</v>
      </c>
      <c r="H45" s="3" t="s">
        <v>34</v>
      </c>
    </row>
    <row r="46" spans="2:8" s="13" customFormat="1" ht="14.25" thickBot="1">
      <c r="B46" s="21"/>
      <c r="C46" s="43"/>
      <c r="D46" s="22" t="s">
        <v>191</v>
      </c>
      <c r="E46" s="31" t="s">
        <v>73</v>
      </c>
      <c r="F46" s="41">
        <f>F44-F45</f>
        <v>-96</v>
      </c>
      <c r="G46" s="41">
        <f>G44-G45</f>
        <v>-96</v>
      </c>
      <c r="H46" s="3" t="s">
        <v>126</v>
      </c>
    </row>
    <row r="47" spans="2:8" s="13" customFormat="1" ht="14.25" thickBot="1">
      <c r="B47" s="36"/>
      <c r="C47" s="53"/>
      <c r="D47" s="74" t="s">
        <v>177</v>
      </c>
      <c r="E47" s="91" t="s">
        <v>74</v>
      </c>
      <c r="F47" s="79">
        <f>F46-F43</f>
        <v>13.293949641599696</v>
      </c>
      <c r="G47" s="79">
        <f>G46-G43</f>
        <v>38.29394964159968</v>
      </c>
      <c r="H47" s="19" t="s">
        <v>127</v>
      </c>
    </row>
    <row r="49" ht="13.5">
      <c r="D49" t="s">
        <v>132</v>
      </c>
    </row>
  </sheetData>
  <printOptions/>
  <pageMargins left="0.7874015748031497" right="0.7874015748031497" top="0.984251968503937" bottom="0.984251968503937" header="0.5118110236220472" footer="0.5118110236220472"/>
  <pageSetup fitToHeight="1" fitToWidth="1" orientation="portrait" paperSize="9" scale="64" r:id="rId1"/>
  <headerFooter alignWithMargins="0">
    <oddHeader>&amp;C表2.5.1-2　近隣システムとの干渉チェックテンプレート</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H49"/>
  <sheetViews>
    <sheetView workbookViewId="0" topLeftCell="A9">
      <selection activeCell="H33" sqref="H33"/>
    </sheetView>
  </sheetViews>
  <sheetFormatPr defaultColWidth="9.00390625" defaultRowHeight="13.5"/>
  <cols>
    <col min="1" max="1" width="5.50390625" style="0" customWidth="1"/>
    <col min="2" max="2" width="15.50390625" style="0" customWidth="1"/>
    <col min="3" max="3" width="12.125" style="0" customWidth="1"/>
    <col min="4" max="4" width="4.125" style="7" customWidth="1"/>
    <col min="5" max="5" width="21.875" style="9" customWidth="1"/>
    <col min="6" max="7" width="6.00390625" style="0" customWidth="1"/>
    <col min="8" max="8" width="60.375" style="1" customWidth="1"/>
  </cols>
  <sheetData>
    <row r="1" spans="2:7" ht="13.5" customHeight="1" thickBot="1">
      <c r="B1" s="1"/>
      <c r="C1" s="1"/>
      <c r="D1" s="6"/>
      <c r="E1" s="8"/>
      <c r="F1" s="1"/>
      <c r="G1" s="1"/>
    </row>
    <row r="2" spans="2:8" s="13" customFormat="1" ht="14.25" thickBot="1">
      <c r="B2" s="14"/>
      <c r="C2" s="15"/>
      <c r="D2" s="16"/>
      <c r="E2" s="17" t="s">
        <v>0</v>
      </c>
      <c r="F2" s="18">
        <v>1</v>
      </c>
      <c r="G2" s="18">
        <v>1</v>
      </c>
      <c r="H2" s="19"/>
    </row>
    <row r="3" spans="2:8" s="13" customFormat="1" ht="13.5">
      <c r="B3" s="14" t="s">
        <v>9</v>
      </c>
      <c r="C3" s="15"/>
      <c r="D3" s="62" t="s">
        <v>133</v>
      </c>
      <c r="E3" s="20" t="s">
        <v>134</v>
      </c>
      <c r="F3" s="58">
        <v>4</v>
      </c>
      <c r="G3" s="58">
        <v>4</v>
      </c>
      <c r="H3" s="54" t="s">
        <v>35</v>
      </c>
    </row>
    <row r="4" spans="2:8" s="13" customFormat="1" ht="13.5">
      <c r="B4" s="21"/>
      <c r="C4" s="11"/>
      <c r="D4" s="63" t="s">
        <v>135</v>
      </c>
      <c r="E4" s="23" t="s">
        <v>11</v>
      </c>
      <c r="F4" s="59">
        <v>17</v>
      </c>
      <c r="G4" s="59">
        <v>17</v>
      </c>
      <c r="H4" s="55" t="s">
        <v>36</v>
      </c>
    </row>
    <row r="5" spans="2:8" s="13" customFormat="1" ht="13.5">
      <c r="B5" s="21"/>
      <c r="C5" s="11"/>
      <c r="D5" s="63" t="s">
        <v>136</v>
      </c>
      <c r="E5" s="25" t="s">
        <v>12</v>
      </c>
      <c r="F5" s="59">
        <v>1</v>
      </c>
      <c r="G5" s="59">
        <v>1</v>
      </c>
      <c r="H5" s="55" t="s">
        <v>37</v>
      </c>
    </row>
    <row r="6" spans="2:8" s="13" customFormat="1" ht="13.5">
      <c r="B6" s="32"/>
      <c r="C6" s="33"/>
      <c r="D6" s="64" t="s">
        <v>137</v>
      </c>
      <c r="E6" s="23" t="s">
        <v>99</v>
      </c>
      <c r="F6" s="59" t="s">
        <v>42</v>
      </c>
      <c r="G6" s="59" t="s">
        <v>42</v>
      </c>
      <c r="H6" s="88" t="s">
        <v>98</v>
      </c>
    </row>
    <row r="7" spans="2:8" s="13" customFormat="1" ht="13.5">
      <c r="B7" s="21" t="s">
        <v>15</v>
      </c>
      <c r="C7" s="11"/>
      <c r="D7" s="63" t="s">
        <v>138</v>
      </c>
      <c r="E7" s="29" t="s">
        <v>13</v>
      </c>
      <c r="F7" s="59" t="s">
        <v>178</v>
      </c>
      <c r="G7" s="59" t="s">
        <v>178</v>
      </c>
      <c r="H7" s="30" t="s">
        <v>39</v>
      </c>
    </row>
    <row r="8" spans="2:8" s="13" customFormat="1" ht="13.5">
      <c r="B8" s="21"/>
      <c r="C8" s="11"/>
      <c r="D8" s="63" t="s">
        <v>139</v>
      </c>
      <c r="E8" s="29" t="s">
        <v>14</v>
      </c>
      <c r="F8" s="59" t="s">
        <v>44</v>
      </c>
      <c r="G8" s="59" t="s">
        <v>44</v>
      </c>
      <c r="H8" s="55" t="s">
        <v>38</v>
      </c>
    </row>
    <row r="9" spans="2:8" s="13" customFormat="1" ht="13.5">
      <c r="B9" s="21"/>
      <c r="C9" s="11"/>
      <c r="D9" s="63" t="s">
        <v>140</v>
      </c>
      <c r="E9" s="56" t="s">
        <v>58</v>
      </c>
      <c r="F9" s="60">
        <v>0</v>
      </c>
      <c r="G9" s="60">
        <v>5</v>
      </c>
      <c r="H9" s="24" t="s">
        <v>57</v>
      </c>
    </row>
    <row r="10" spans="2:8" s="13" customFormat="1" ht="13.5">
      <c r="B10" s="32"/>
      <c r="C10" s="33"/>
      <c r="D10" s="64" t="s">
        <v>52</v>
      </c>
      <c r="E10" s="78" t="s">
        <v>129</v>
      </c>
      <c r="F10" s="61">
        <v>200</v>
      </c>
      <c r="G10" s="61">
        <v>200</v>
      </c>
      <c r="H10" s="26" t="s">
        <v>130</v>
      </c>
    </row>
    <row r="11" spans="2:8" s="13" customFormat="1" ht="13.5">
      <c r="B11" s="21" t="s">
        <v>8</v>
      </c>
      <c r="C11" s="11"/>
      <c r="D11" s="63" t="s">
        <v>141</v>
      </c>
      <c r="E11" s="25" t="s">
        <v>59</v>
      </c>
      <c r="F11" s="87">
        <v>2</v>
      </c>
      <c r="G11" s="87">
        <v>2</v>
      </c>
      <c r="H11" s="30" t="s">
        <v>40</v>
      </c>
    </row>
    <row r="12" spans="2:8" s="13" customFormat="1" ht="14.25" thickBot="1">
      <c r="B12" s="27"/>
      <c r="C12" s="28"/>
      <c r="D12" s="37" t="s">
        <v>142</v>
      </c>
      <c r="E12" s="67" t="s">
        <v>12</v>
      </c>
      <c r="F12" s="61">
        <v>2</v>
      </c>
      <c r="G12" s="61">
        <v>2</v>
      </c>
      <c r="H12" s="30" t="s">
        <v>41</v>
      </c>
    </row>
    <row r="13" spans="2:8" s="13" customFormat="1" ht="13.5">
      <c r="B13" s="14" t="s">
        <v>96</v>
      </c>
      <c r="C13" s="75" t="s">
        <v>95</v>
      </c>
      <c r="D13" s="16" t="s">
        <v>143</v>
      </c>
      <c r="E13" s="52" t="s">
        <v>100</v>
      </c>
      <c r="F13" s="12">
        <v>10</v>
      </c>
      <c r="G13" s="12">
        <v>10</v>
      </c>
      <c r="H13" s="2" t="s">
        <v>102</v>
      </c>
    </row>
    <row r="14" spans="2:8" s="13" customFormat="1" ht="13.5">
      <c r="B14" s="21" t="s">
        <v>144</v>
      </c>
      <c r="C14" s="43" t="s">
        <v>1</v>
      </c>
      <c r="D14" s="22" t="s">
        <v>181</v>
      </c>
      <c r="E14" s="71" t="s">
        <v>182</v>
      </c>
      <c r="F14" s="57">
        <v>0</v>
      </c>
      <c r="G14" s="57">
        <v>0</v>
      </c>
      <c r="H14" s="3" t="s">
        <v>103</v>
      </c>
    </row>
    <row r="15" spans="2:8" s="13" customFormat="1" ht="13.5">
      <c r="B15" s="21" t="s">
        <v>97</v>
      </c>
      <c r="C15" s="43"/>
      <c r="D15" s="22" t="s">
        <v>147</v>
      </c>
      <c r="E15" s="71" t="s">
        <v>101</v>
      </c>
      <c r="F15" s="57">
        <v>13</v>
      </c>
      <c r="G15" s="57">
        <v>13</v>
      </c>
      <c r="H15" s="3" t="s">
        <v>104</v>
      </c>
    </row>
    <row r="16" spans="2:8" s="13" customFormat="1" ht="13.5">
      <c r="B16" s="21" t="s">
        <v>192</v>
      </c>
      <c r="C16" s="43"/>
      <c r="D16" s="22" t="s">
        <v>148</v>
      </c>
      <c r="E16" s="84" t="s">
        <v>61</v>
      </c>
      <c r="F16" s="57">
        <v>-7.1</v>
      </c>
      <c r="G16" s="57">
        <v>-7.1</v>
      </c>
      <c r="H16" s="3" t="s">
        <v>131</v>
      </c>
    </row>
    <row r="17" spans="2:8" s="13" customFormat="1" ht="24">
      <c r="B17" s="21"/>
      <c r="C17" s="43"/>
      <c r="D17" s="22" t="s">
        <v>149</v>
      </c>
      <c r="E17" s="82" t="s">
        <v>59</v>
      </c>
      <c r="F17" s="83">
        <f>F14+F15+F16</f>
        <v>5.9</v>
      </c>
      <c r="G17" s="83">
        <f>G14+G15+G16</f>
        <v>5.9</v>
      </c>
      <c r="H17" s="4" t="s">
        <v>78</v>
      </c>
    </row>
    <row r="18" spans="2:8" s="13" customFormat="1" ht="13.5">
      <c r="B18" s="21"/>
      <c r="C18" s="43"/>
      <c r="D18" s="34" t="s">
        <v>150</v>
      </c>
      <c r="E18" s="85" t="s">
        <v>62</v>
      </c>
      <c r="F18" s="86">
        <f>F13+F17</f>
        <v>15.9</v>
      </c>
      <c r="G18" s="86">
        <f>G13+G17</f>
        <v>15.9</v>
      </c>
      <c r="H18" s="3" t="s">
        <v>31</v>
      </c>
    </row>
    <row r="19" spans="2:8" s="13" customFormat="1" ht="13.5">
      <c r="B19" s="21"/>
      <c r="C19" s="42" t="s">
        <v>16</v>
      </c>
      <c r="D19" s="39" t="s">
        <v>151</v>
      </c>
      <c r="E19" s="23" t="s">
        <v>63</v>
      </c>
      <c r="F19" s="68">
        <v>0</v>
      </c>
      <c r="G19" s="68">
        <v>0</v>
      </c>
      <c r="H19" s="4" t="s">
        <v>75</v>
      </c>
    </row>
    <row r="20" spans="2:8" s="13" customFormat="1" ht="13.5">
      <c r="B20" s="21"/>
      <c r="C20" s="43"/>
      <c r="D20" s="39" t="s">
        <v>152</v>
      </c>
      <c r="E20" s="23" t="s">
        <v>64</v>
      </c>
      <c r="F20" s="68">
        <v>0</v>
      </c>
      <c r="G20" s="68">
        <v>0</v>
      </c>
      <c r="H20" s="4" t="s">
        <v>79</v>
      </c>
    </row>
    <row r="21" spans="2:8" s="13" customFormat="1" ht="24">
      <c r="B21" s="21"/>
      <c r="C21" s="43"/>
      <c r="D21" s="39" t="s">
        <v>153</v>
      </c>
      <c r="E21" s="81" t="s">
        <v>56</v>
      </c>
      <c r="F21" s="40">
        <f>-20*LOG(4*3.14159*(F10-30)/(0.3/5.8))</f>
        <v>-92.3193031482127</v>
      </c>
      <c r="G21" s="40">
        <f>-20*LOG(4*3.14159*(G10-30)/(0.3/5.8))</f>
        <v>-92.3193031482127</v>
      </c>
      <c r="H21" s="65" t="s">
        <v>81</v>
      </c>
    </row>
    <row r="22" spans="2:8" s="13" customFormat="1" ht="13.5">
      <c r="B22" s="21"/>
      <c r="C22" s="45"/>
      <c r="D22" s="64" t="s">
        <v>154</v>
      </c>
      <c r="E22" s="23" t="s">
        <v>65</v>
      </c>
      <c r="F22" s="40">
        <f>SUM(F19:F21)</f>
        <v>-92.3193031482127</v>
      </c>
      <c r="G22" s="40">
        <f>SUM(G19:G21)</f>
        <v>-92.3193031482127</v>
      </c>
      <c r="H22" s="30" t="s">
        <v>76</v>
      </c>
    </row>
    <row r="23" spans="2:8" s="13" customFormat="1" ht="13.5">
      <c r="B23" s="21"/>
      <c r="C23" s="80" t="s">
        <v>94</v>
      </c>
      <c r="D23" s="48" t="s">
        <v>20</v>
      </c>
      <c r="E23" s="23" t="s">
        <v>66</v>
      </c>
      <c r="F23" s="40">
        <v>-4</v>
      </c>
      <c r="G23" s="40">
        <v>-4</v>
      </c>
      <c r="H23" s="3" t="s">
        <v>32</v>
      </c>
    </row>
    <row r="24" spans="2:8" s="13" customFormat="1" ht="13.5">
      <c r="B24" s="21"/>
      <c r="C24" s="43" t="s">
        <v>55</v>
      </c>
      <c r="D24" s="39" t="s">
        <v>155</v>
      </c>
      <c r="E24" s="35" t="s">
        <v>67</v>
      </c>
      <c r="F24" s="40">
        <v>0</v>
      </c>
      <c r="G24" s="40">
        <v>0</v>
      </c>
      <c r="H24" s="3" t="s">
        <v>33</v>
      </c>
    </row>
    <row r="25" spans="2:8" s="13" customFormat="1" ht="13.5">
      <c r="B25" s="21"/>
      <c r="C25" s="43"/>
      <c r="D25" s="39" t="s">
        <v>156</v>
      </c>
      <c r="E25" s="35" t="s">
        <v>105</v>
      </c>
      <c r="F25" s="40">
        <v>6</v>
      </c>
      <c r="G25" s="40">
        <v>6</v>
      </c>
      <c r="H25" s="3" t="s">
        <v>108</v>
      </c>
    </row>
    <row r="26" spans="2:8" s="13" customFormat="1" ht="13.5">
      <c r="B26" s="21"/>
      <c r="C26" s="43"/>
      <c r="D26" s="39" t="s">
        <v>157</v>
      </c>
      <c r="E26" s="35" t="s">
        <v>106</v>
      </c>
      <c r="F26" s="40">
        <v>-10</v>
      </c>
      <c r="G26" s="40">
        <v>-10</v>
      </c>
      <c r="H26" s="3" t="s">
        <v>109</v>
      </c>
    </row>
    <row r="27" spans="2:8" s="13" customFormat="1" ht="13.5">
      <c r="B27" s="21"/>
      <c r="C27" s="43"/>
      <c r="D27" s="39" t="s">
        <v>158</v>
      </c>
      <c r="E27" s="35" t="s">
        <v>107</v>
      </c>
      <c r="F27" s="40">
        <v>-4</v>
      </c>
      <c r="G27" s="40">
        <v>-4</v>
      </c>
      <c r="H27" s="3" t="s">
        <v>110</v>
      </c>
    </row>
    <row r="28" spans="2:8" s="13" customFormat="1" ht="24">
      <c r="B28" s="21"/>
      <c r="C28" s="43"/>
      <c r="D28" s="39" t="s">
        <v>159</v>
      </c>
      <c r="E28" s="35" t="s">
        <v>69</v>
      </c>
      <c r="F28" s="57">
        <v>0</v>
      </c>
      <c r="G28" s="57">
        <v>-25</v>
      </c>
      <c r="H28" s="3" t="s">
        <v>80</v>
      </c>
    </row>
    <row r="29" spans="2:8" s="13" customFormat="1" ht="24">
      <c r="B29" s="21"/>
      <c r="C29" s="43"/>
      <c r="D29" s="44" t="s">
        <v>160</v>
      </c>
      <c r="E29" s="35" t="s">
        <v>70</v>
      </c>
      <c r="F29" s="40">
        <f>F18+F22+F23+F24+F25+F26+F27+F28</f>
        <v>-88.41930314821269</v>
      </c>
      <c r="G29" s="40">
        <f>G18+G22+G23+G24+G25+G26+G27+G28</f>
        <v>-113.41930314821269</v>
      </c>
      <c r="H29" s="65" t="s">
        <v>111</v>
      </c>
    </row>
    <row r="30" spans="2:8" s="13" customFormat="1" ht="13.5">
      <c r="B30" s="21"/>
      <c r="C30" s="43"/>
      <c r="D30" s="46" t="s">
        <v>161</v>
      </c>
      <c r="E30" s="23" t="s">
        <v>71</v>
      </c>
      <c r="F30" s="40">
        <v>-65</v>
      </c>
      <c r="G30" s="40">
        <v>-65</v>
      </c>
      <c r="H30" s="3" t="s">
        <v>112</v>
      </c>
    </row>
    <row r="31" spans="2:8" s="13" customFormat="1" ht="13.5">
      <c r="B31" s="21"/>
      <c r="C31" s="43"/>
      <c r="D31" s="39" t="s">
        <v>162</v>
      </c>
      <c r="E31" s="35" t="s">
        <v>72</v>
      </c>
      <c r="F31" s="40">
        <v>21</v>
      </c>
      <c r="G31" s="40">
        <v>21</v>
      </c>
      <c r="H31" s="3" t="s">
        <v>34</v>
      </c>
    </row>
    <row r="32" spans="2:8" s="13" customFormat="1" ht="14.25" thickBot="1">
      <c r="B32" s="21"/>
      <c r="C32" s="43"/>
      <c r="D32" s="39" t="s">
        <v>183</v>
      </c>
      <c r="E32" s="67" t="s">
        <v>73</v>
      </c>
      <c r="F32" s="47">
        <v>-86</v>
      </c>
      <c r="G32" s="47">
        <v>-86</v>
      </c>
      <c r="H32" s="3" t="s">
        <v>113</v>
      </c>
    </row>
    <row r="33" spans="2:8" s="13" customFormat="1" ht="14.25" thickBot="1">
      <c r="B33" s="21"/>
      <c r="C33" s="43"/>
      <c r="D33" s="22" t="s">
        <v>164</v>
      </c>
      <c r="E33" s="90" t="s">
        <v>74</v>
      </c>
      <c r="F33" s="70">
        <f>F32-F29</f>
        <v>2.419303148212691</v>
      </c>
      <c r="G33" s="70">
        <f>G32-G29</f>
        <v>27.41930314821269</v>
      </c>
      <c r="H33" s="19" t="s">
        <v>114</v>
      </c>
    </row>
    <row r="34" spans="2:8" s="13" customFormat="1" ht="13.5">
      <c r="B34" s="72" t="s">
        <v>93</v>
      </c>
      <c r="C34" s="73" t="s">
        <v>94</v>
      </c>
      <c r="D34" s="16" t="s">
        <v>82</v>
      </c>
      <c r="E34" s="76" t="s">
        <v>116</v>
      </c>
      <c r="F34" s="66">
        <v>10</v>
      </c>
      <c r="G34" s="66">
        <v>10</v>
      </c>
      <c r="H34" s="5" t="s">
        <v>115</v>
      </c>
    </row>
    <row r="35" spans="2:8" s="13" customFormat="1" ht="13.5">
      <c r="B35" s="10" t="s">
        <v>165</v>
      </c>
      <c r="C35" s="38" t="s">
        <v>1</v>
      </c>
      <c r="D35" s="22" t="s">
        <v>184</v>
      </c>
      <c r="E35" s="77" t="s">
        <v>107</v>
      </c>
      <c r="F35" s="66">
        <f>F$27</f>
        <v>-4</v>
      </c>
      <c r="G35" s="66">
        <f>G$27</f>
        <v>-4</v>
      </c>
      <c r="H35" s="3" t="s">
        <v>110</v>
      </c>
    </row>
    <row r="36" spans="2:8" s="13" customFormat="1" ht="13.5">
      <c r="B36" s="10" t="s">
        <v>92</v>
      </c>
      <c r="C36" s="38"/>
      <c r="D36" s="22" t="s">
        <v>84</v>
      </c>
      <c r="E36" s="77" t="s">
        <v>105</v>
      </c>
      <c r="F36" s="66">
        <f>F$25</f>
        <v>6</v>
      </c>
      <c r="G36" s="66">
        <f>G$25</f>
        <v>6</v>
      </c>
      <c r="H36" s="3" t="s">
        <v>108</v>
      </c>
    </row>
    <row r="37" spans="2:8" s="13" customFormat="1" ht="24">
      <c r="B37" s="10" t="s">
        <v>192</v>
      </c>
      <c r="C37" s="38"/>
      <c r="D37" s="22" t="s">
        <v>167</v>
      </c>
      <c r="E37" s="77" t="s">
        <v>106</v>
      </c>
      <c r="F37" s="66">
        <f>F$26</f>
        <v>-10</v>
      </c>
      <c r="G37" s="66">
        <f>G$26</f>
        <v>-10</v>
      </c>
      <c r="H37" s="3" t="s">
        <v>117</v>
      </c>
    </row>
    <row r="38" spans="2:8" s="13" customFormat="1" ht="13.5">
      <c r="B38" s="10"/>
      <c r="C38" s="38"/>
      <c r="D38" s="22" t="s">
        <v>168</v>
      </c>
      <c r="E38" s="77" t="s">
        <v>66</v>
      </c>
      <c r="F38" s="66">
        <f>F$23</f>
        <v>-4</v>
      </c>
      <c r="G38" s="66">
        <f>G$23</f>
        <v>-4</v>
      </c>
      <c r="H38" s="3" t="s">
        <v>32</v>
      </c>
    </row>
    <row r="39" spans="2:8" s="13" customFormat="1" ht="13.5">
      <c r="B39" s="10"/>
      <c r="C39" s="51"/>
      <c r="D39" s="34" t="s">
        <v>169</v>
      </c>
      <c r="E39" s="77" t="s">
        <v>67</v>
      </c>
      <c r="F39" s="66">
        <f>F$24</f>
        <v>0</v>
      </c>
      <c r="G39" s="66">
        <f>G$24</f>
        <v>0</v>
      </c>
      <c r="H39" s="3" t="s">
        <v>33</v>
      </c>
    </row>
    <row r="40" spans="2:8" s="13" customFormat="1" ht="13.5">
      <c r="B40" s="21"/>
      <c r="C40" s="92" t="s">
        <v>16</v>
      </c>
      <c r="D40" s="34" t="s">
        <v>170</v>
      </c>
      <c r="E40" s="29" t="s">
        <v>65</v>
      </c>
      <c r="F40" s="40">
        <f>F22</f>
        <v>-92.3193031482127</v>
      </c>
      <c r="G40" s="40">
        <f>G22</f>
        <v>-92.3193031482127</v>
      </c>
      <c r="H40" s="49" t="s">
        <v>90</v>
      </c>
    </row>
    <row r="41" spans="2:8" s="13" customFormat="1" ht="13.5">
      <c r="B41" s="10"/>
      <c r="C41" s="50" t="s">
        <v>95</v>
      </c>
      <c r="D41" s="22" t="s">
        <v>171</v>
      </c>
      <c r="E41" s="77" t="s">
        <v>59</v>
      </c>
      <c r="F41" s="89">
        <f>F$11</f>
        <v>2</v>
      </c>
      <c r="G41" s="89">
        <f>G$11</f>
        <v>2</v>
      </c>
      <c r="H41" s="3" t="s">
        <v>180</v>
      </c>
    </row>
    <row r="42" spans="2:8" s="13" customFormat="1" ht="13.5">
      <c r="B42" s="10"/>
      <c r="C42" s="38" t="s">
        <v>55</v>
      </c>
      <c r="D42" s="22" t="s">
        <v>185</v>
      </c>
      <c r="E42" s="77" t="s">
        <v>69</v>
      </c>
      <c r="F42" s="66">
        <f>F28</f>
        <v>0</v>
      </c>
      <c r="G42" s="66">
        <f>G28</f>
        <v>-25</v>
      </c>
      <c r="H42" s="3" t="s">
        <v>118</v>
      </c>
    </row>
    <row r="43" spans="2:8" s="13" customFormat="1" ht="24">
      <c r="B43" s="10"/>
      <c r="C43" s="38"/>
      <c r="D43" s="22" t="s">
        <v>173</v>
      </c>
      <c r="E43" s="77" t="s">
        <v>70</v>
      </c>
      <c r="F43" s="66">
        <f>SUM(F34:F42)</f>
        <v>-92.3193031482127</v>
      </c>
      <c r="G43" s="66">
        <f>SUM(G34:G42)</f>
        <v>-117.3193031482127</v>
      </c>
      <c r="H43" s="69" t="s">
        <v>119</v>
      </c>
    </row>
    <row r="44" spans="2:8" s="13" customFormat="1" ht="24">
      <c r="B44" s="21"/>
      <c r="C44" s="43"/>
      <c r="D44" s="22" t="s">
        <v>174</v>
      </c>
      <c r="E44" s="29" t="s">
        <v>71</v>
      </c>
      <c r="F44" s="57">
        <v>-75</v>
      </c>
      <c r="G44" s="57">
        <v>-75</v>
      </c>
      <c r="H44" s="3" t="s">
        <v>125</v>
      </c>
    </row>
    <row r="45" spans="2:8" s="13" customFormat="1" ht="13.5">
      <c r="B45" s="21"/>
      <c r="C45" s="43"/>
      <c r="D45" s="22" t="s">
        <v>175</v>
      </c>
      <c r="E45" s="78" t="s">
        <v>72</v>
      </c>
      <c r="F45" s="40">
        <v>21</v>
      </c>
      <c r="G45" s="40">
        <v>21</v>
      </c>
      <c r="H45" s="3" t="s">
        <v>34</v>
      </c>
    </row>
    <row r="46" spans="2:8" s="13" customFormat="1" ht="14.25" thickBot="1">
      <c r="B46" s="21"/>
      <c r="C46" s="43"/>
      <c r="D46" s="22" t="s">
        <v>186</v>
      </c>
      <c r="E46" s="31" t="s">
        <v>73</v>
      </c>
      <c r="F46" s="41">
        <f>F44-F45</f>
        <v>-96</v>
      </c>
      <c r="G46" s="41">
        <f>G44-G45</f>
        <v>-96</v>
      </c>
      <c r="H46" s="3" t="s">
        <v>126</v>
      </c>
    </row>
    <row r="47" spans="2:8" s="13" customFormat="1" ht="14.25" thickBot="1">
      <c r="B47" s="36"/>
      <c r="C47" s="53"/>
      <c r="D47" s="74" t="s">
        <v>177</v>
      </c>
      <c r="E47" s="91" t="s">
        <v>74</v>
      </c>
      <c r="F47" s="79">
        <f>F46-F43</f>
        <v>-3.680696851787303</v>
      </c>
      <c r="G47" s="79">
        <f>G46-G43</f>
        <v>21.319303148212697</v>
      </c>
      <c r="H47" s="19" t="s">
        <v>127</v>
      </c>
    </row>
    <row r="49" ht="13.5">
      <c r="D49" t="s">
        <v>132</v>
      </c>
    </row>
  </sheetData>
  <printOptions/>
  <pageMargins left="0.7874015748031497" right="0.7874015748031497" top="0.984251968503937" bottom="0.984251968503937" header="0.5118110236220472" footer="0.5118110236220472"/>
  <pageSetup fitToHeight="1" fitToWidth="1" orientation="portrait" paperSize="9" scale="64" r:id="rId1"/>
  <headerFooter alignWithMargins="0">
    <oddHeader>&amp;C表2.5.1-2　近隣システムとの干渉チェックテンプレート</oddHeader>
  </headerFooter>
</worksheet>
</file>

<file path=xl/worksheets/sheet4.xml><?xml version="1.0" encoding="utf-8"?>
<worksheet xmlns="http://schemas.openxmlformats.org/spreadsheetml/2006/main" xmlns:r="http://schemas.openxmlformats.org/officeDocument/2006/relationships">
  <sheetPr>
    <pageSetUpPr fitToPage="1"/>
  </sheetPr>
  <dimension ref="B1:G49"/>
  <sheetViews>
    <sheetView workbookViewId="0" topLeftCell="B1">
      <selection activeCell="G33" sqref="G33"/>
    </sheetView>
  </sheetViews>
  <sheetFormatPr defaultColWidth="9.00390625" defaultRowHeight="13.5"/>
  <cols>
    <col min="1" max="1" width="5.50390625" style="0" customWidth="1"/>
    <col min="2" max="2" width="15.50390625" style="0" customWidth="1"/>
    <col min="3" max="3" width="12.125" style="0" customWidth="1"/>
    <col min="4" max="4" width="4.125" style="7" customWidth="1"/>
    <col min="5" max="5" width="21.875" style="9" customWidth="1"/>
    <col min="6" max="6" width="6.00390625" style="0" customWidth="1"/>
    <col min="7" max="7" width="60.375" style="1" customWidth="1"/>
  </cols>
  <sheetData>
    <row r="1" spans="2:6" ht="13.5" customHeight="1" thickBot="1">
      <c r="B1" s="1"/>
      <c r="C1" s="1"/>
      <c r="D1" s="6"/>
      <c r="E1" s="8"/>
      <c r="F1" s="1"/>
    </row>
    <row r="2" spans="2:7" s="13" customFormat="1" ht="14.25" thickBot="1">
      <c r="B2" s="14"/>
      <c r="C2" s="15"/>
      <c r="D2" s="16"/>
      <c r="E2" s="17" t="s">
        <v>0</v>
      </c>
      <c r="F2" s="18">
        <v>1</v>
      </c>
      <c r="G2" s="19"/>
    </row>
    <row r="3" spans="2:7" s="13" customFormat="1" ht="13.5">
      <c r="B3" s="14" t="s">
        <v>9</v>
      </c>
      <c r="C3" s="15"/>
      <c r="D3" s="62" t="s">
        <v>133</v>
      </c>
      <c r="E3" s="20" t="s">
        <v>134</v>
      </c>
      <c r="F3" s="58">
        <v>23</v>
      </c>
      <c r="G3" s="54" t="s">
        <v>35</v>
      </c>
    </row>
    <row r="4" spans="2:7" s="13" customFormat="1" ht="13.5">
      <c r="B4" s="21"/>
      <c r="C4" s="11"/>
      <c r="D4" s="63" t="s">
        <v>135</v>
      </c>
      <c r="E4" s="23" t="s">
        <v>11</v>
      </c>
      <c r="F4" s="59">
        <v>14</v>
      </c>
      <c r="G4" s="55" t="s">
        <v>36</v>
      </c>
    </row>
    <row r="5" spans="2:7" s="13" customFormat="1" ht="13.5">
      <c r="B5" s="21"/>
      <c r="C5" s="11"/>
      <c r="D5" s="63" t="s">
        <v>136</v>
      </c>
      <c r="E5" s="25" t="s">
        <v>12</v>
      </c>
      <c r="F5" s="59">
        <v>1</v>
      </c>
      <c r="G5" s="55" t="s">
        <v>37</v>
      </c>
    </row>
    <row r="6" spans="2:7" s="13" customFormat="1" ht="13.5">
      <c r="B6" s="32"/>
      <c r="C6" s="33"/>
      <c r="D6" s="64" t="s">
        <v>137</v>
      </c>
      <c r="E6" s="23" t="s">
        <v>99</v>
      </c>
      <c r="F6" s="59" t="s">
        <v>42</v>
      </c>
      <c r="G6" s="88" t="s">
        <v>98</v>
      </c>
    </row>
    <row r="7" spans="2:7" s="13" customFormat="1" ht="13.5">
      <c r="B7" s="21" t="s">
        <v>15</v>
      </c>
      <c r="C7" s="11"/>
      <c r="D7" s="63" t="s">
        <v>138</v>
      </c>
      <c r="E7" s="29" t="s">
        <v>13</v>
      </c>
      <c r="F7" s="59" t="s">
        <v>178</v>
      </c>
      <c r="G7" s="30" t="s">
        <v>39</v>
      </c>
    </row>
    <row r="8" spans="2:7" s="13" customFormat="1" ht="13.5">
      <c r="B8" s="21"/>
      <c r="C8" s="11"/>
      <c r="D8" s="63" t="s">
        <v>139</v>
      </c>
      <c r="E8" s="29" t="s">
        <v>14</v>
      </c>
      <c r="F8" s="59" t="s">
        <v>44</v>
      </c>
      <c r="G8" s="55" t="s">
        <v>38</v>
      </c>
    </row>
    <row r="9" spans="2:7" s="13" customFormat="1" ht="13.5">
      <c r="B9" s="21"/>
      <c r="C9" s="11"/>
      <c r="D9" s="63" t="s">
        <v>140</v>
      </c>
      <c r="E9" s="56" t="s">
        <v>58</v>
      </c>
      <c r="F9" s="60">
        <v>0</v>
      </c>
      <c r="G9" s="24" t="s">
        <v>57</v>
      </c>
    </row>
    <row r="10" spans="2:7" s="13" customFormat="1" ht="13.5">
      <c r="B10" s="32"/>
      <c r="C10" s="33"/>
      <c r="D10" s="64" t="s">
        <v>52</v>
      </c>
      <c r="E10" s="78" t="s">
        <v>129</v>
      </c>
      <c r="F10" s="61">
        <v>200</v>
      </c>
      <c r="G10" s="26" t="s">
        <v>130</v>
      </c>
    </row>
    <row r="11" spans="2:7" s="13" customFormat="1" ht="13.5">
      <c r="B11" s="21" t="s">
        <v>8</v>
      </c>
      <c r="C11" s="11"/>
      <c r="D11" s="63" t="s">
        <v>141</v>
      </c>
      <c r="E11" s="25" t="s">
        <v>59</v>
      </c>
      <c r="F11" s="87">
        <v>5.9</v>
      </c>
      <c r="G11" s="30" t="s">
        <v>40</v>
      </c>
    </row>
    <row r="12" spans="2:7" s="13" customFormat="1" ht="14.25" thickBot="1">
      <c r="B12" s="27"/>
      <c r="C12" s="28"/>
      <c r="D12" s="37" t="s">
        <v>142</v>
      </c>
      <c r="E12" s="67" t="s">
        <v>12</v>
      </c>
      <c r="F12" s="61">
        <v>1</v>
      </c>
      <c r="G12" s="30" t="s">
        <v>41</v>
      </c>
    </row>
    <row r="13" spans="2:7" s="13" customFormat="1" ht="13.5">
      <c r="B13" s="14" t="s">
        <v>96</v>
      </c>
      <c r="C13" s="75" t="s">
        <v>95</v>
      </c>
      <c r="D13" s="16" t="s">
        <v>143</v>
      </c>
      <c r="E13" s="52" t="s">
        <v>100</v>
      </c>
      <c r="F13" s="12">
        <v>10</v>
      </c>
      <c r="G13" s="2" t="s">
        <v>102</v>
      </c>
    </row>
    <row r="14" spans="2:7" s="13" customFormat="1" ht="13.5">
      <c r="B14" s="21" t="s">
        <v>144</v>
      </c>
      <c r="C14" s="43" t="s">
        <v>1</v>
      </c>
      <c r="D14" s="22" t="s">
        <v>145</v>
      </c>
      <c r="E14" s="71" t="s">
        <v>146</v>
      </c>
      <c r="F14" s="57">
        <v>0</v>
      </c>
      <c r="G14" s="3" t="s">
        <v>103</v>
      </c>
    </row>
    <row r="15" spans="2:7" s="13" customFormat="1" ht="13.5">
      <c r="B15" s="21" t="s">
        <v>97</v>
      </c>
      <c r="C15" s="43"/>
      <c r="D15" s="22" t="s">
        <v>147</v>
      </c>
      <c r="E15" s="71" t="s">
        <v>101</v>
      </c>
      <c r="F15" s="57">
        <v>13</v>
      </c>
      <c r="G15" s="3" t="s">
        <v>104</v>
      </c>
    </row>
    <row r="16" spans="2:7" s="13" customFormat="1" ht="13.5">
      <c r="B16" s="21" t="s">
        <v>192</v>
      </c>
      <c r="C16" s="43"/>
      <c r="D16" s="22" t="s">
        <v>148</v>
      </c>
      <c r="E16" s="84" t="s">
        <v>61</v>
      </c>
      <c r="F16" s="57">
        <v>-9.9</v>
      </c>
      <c r="G16" s="3" t="s">
        <v>131</v>
      </c>
    </row>
    <row r="17" spans="2:7" s="13" customFormat="1" ht="24">
      <c r="B17" s="21"/>
      <c r="C17" s="43"/>
      <c r="D17" s="22" t="s">
        <v>149</v>
      </c>
      <c r="E17" s="82" t="s">
        <v>59</v>
      </c>
      <c r="F17" s="83">
        <f>F14+F15+F16</f>
        <v>3.0999999999999996</v>
      </c>
      <c r="G17" s="4" t="s">
        <v>78</v>
      </c>
    </row>
    <row r="18" spans="2:7" s="13" customFormat="1" ht="13.5">
      <c r="B18" s="21"/>
      <c r="C18" s="43"/>
      <c r="D18" s="34" t="s">
        <v>150</v>
      </c>
      <c r="E18" s="85" t="s">
        <v>62</v>
      </c>
      <c r="F18" s="86">
        <f>F13+F17</f>
        <v>13.1</v>
      </c>
      <c r="G18" s="3" t="s">
        <v>31</v>
      </c>
    </row>
    <row r="19" spans="2:7" s="13" customFormat="1" ht="13.5">
      <c r="B19" s="21"/>
      <c r="C19" s="42" t="s">
        <v>16</v>
      </c>
      <c r="D19" s="39" t="s">
        <v>151</v>
      </c>
      <c r="E19" s="23" t="s">
        <v>63</v>
      </c>
      <c r="F19" s="68">
        <v>0</v>
      </c>
      <c r="G19" s="4" t="s">
        <v>75</v>
      </c>
    </row>
    <row r="20" spans="2:7" s="13" customFormat="1" ht="13.5">
      <c r="B20" s="21"/>
      <c r="C20" s="43"/>
      <c r="D20" s="39" t="s">
        <v>152</v>
      </c>
      <c r="E20" s="23" t="s">
        <v>64</v>
      </c>
      <c r="F20" s="68">
        <v>0</v>
      </c>
      <c r="G20" s="4" t="s">
        <v>79</v>
      </c>
    </row>
    <row r="21" spans="2:7" s="13" customFormat="1" ht="24">
      <c r="B21" s="21"/>
      <c r="C21" s="43"/>
      <c r="D21" s="39" t="s">
        <v>153</v>
      </c>
      <c r="E21" s="81" t="s">
        <v>56</v>
      </c>
      <c r="F21" s="40">
        <f>-20*LOG(4*3.14159*(F10-30)/(0.3/5.8))</f>
        <v>-92.3193031482127</v>
      </c>
      <c r="G21" s="65" t="s">
        <v>81</v>
      </c>
    </row>
    <row r="22" spans="2:7" s="13" customFormat="1" ht="13.5">
      <c r="B22" s="21"/>
      <c r="C22" s="45"/>
      <c r="D22" s="64" t="s">
        <v>154</v>
      </c>
      <c r="E22" s="23" t="s">
        <v>65</v>
      </c>
      <c r="F22" s="40">
        <f>SUM(F19:F21)</f>
        <v>-92.3193031482127</v>
      </c>
      <c r="G22" s="30" t="s">
        <v>76</v>
      </c>
    </row>
    <row r="23" spans="2:7" s="13" customFormat="1" ht="13.5">
      <c r="B23" s="21"/>
      <c r="C23" s="80" t="s">
        <v>94</v>
      </c>
      <c r="D23" s="48" t="s">
        <v>20</v>
      </c>
      <c r="E23" s="23" t="s">
        <v>66</v>
      </c>
      <c r="F23" s="40">
        <v>-4</v>
      </c>
      <c r="G23" s="3" t="s">
        <v>32</v>
      </c>
    </row>
    <row r="24" spans="2:7" s="13" customFormat="1" ht="13.5">
      <c r="B24" s="21"/>
      <c r="C24" s="43" t="s">
        <v>55</v>
      </c>
      <c r="D24" s="39" t="s">
        <v>155</v>
      </c>
      <c r="E24" s="35" t="s">
        <v>67</v>
      </c>
      <c r="F24" s="40">
        <v>0</v>
      </c>
      <c r="G24" s="3" t="s">
        <v>33</v>
      </c>
    </row>
    <row r="25" spans="2:7" s="13" customFormat="1" ht="13.5">
      <c r="B25" s="21"/>
      <c r="C25" s="43"/>
      <c r="D25" s="39" t="s">
        <v>156</v>
      </c>
      <c r="E25" s="35" t="s">
        <v>105</v>
      </c>
      <c r="F25" s="40">
        <v>6</v>
      </c>
      <c r="G25" s="3" t="s">
        <v>108</v>
      </c>
    </row>
    <row r="26" spans="2:7" s="13" customFormat="1" ht="13.5">
      <c r="B26" s="21"/>
      <c r="C26" s="43"/>
      <c r="D26" s="39" t="s">
        <v>157</v>
      </c>
      <c r="E26" s="35" t="s">
        <v>106</v>
      </c>
      <c r="F26" s="40">
        <v>-10</v>
      </c>
      <c r="G26" s="3" t="s">
        <v>109</v>
      </c>
    </row>
    <row r="27" spans="2:7" s="13" customFormat="1" ht="13.5">
      <c r="B27" s="21"/>
      <c r="C27" s="43"/>
      <c r="D27" s="39" t="s">
        <v>158</v>
      </c>
      <c r="E27" s="35" t="s">
        <v>107</v>
      </c>
      <c r="F27" s="40">
        <v>-4</v>
      </c>
      <c r="G27" s="3" t="s">
        <v>110</v>
      </c>
    </row>
    <row r="28" spans="2:7" s="13" customFormat="1" ht="24">
      <c r="B28" s="21"/>
      <c r="C28" s="43"/>
      <c r="D28" s="39" t="s">
        <v>159</v>
      </c>
      <c r="E28" s="35" t="s">
        <v>69</v>
      </c>
      <c r="F28" s="57">
        <v>0</v>
      </c>
      <c r="G28" s="3" t="s">
        <v>80</v>
      </c>
    </row>
    <row r="29" spans="2:7" s="13" customFormat="1" ht="24">
      <c r="B29" s="21"/>
      <c r="C29" s="43"/>
      <c r="D29" s="44" t="s">
        <v>160</v>
      </c>
      <c r="E29" s="35" t="s">
        <v>70</v>
      </c>
      <c r="F29" s="40">
        <f>F18+F22+F23+F24+F25+F26+F27+F28</f>
        <v>-91.2193031482127</v>
      </c>
      <c r="G29" s="65" t="s">
        <v>111</v>
      </c>
    </row>
    <row r="30" spans="2:7" s="13" customFormat="1" ht="13.5">
      <c r="B30" s="21"/>
      <c r="C30" s="43"/>
      <c r="D30" s="46" t="s">
        <v>161</v>
      </c>
      <c r="E30" s="23" t="s">
        <v>71</v>
      </c>
      <c r="F30" s="40">
        <v>-65</v>
      </c>
      <c r="G30" s="3" t="s">
        <v>112</v>
      </c>
    </row>
    <row r="31" spans="2:7" s="13" customFormat="1" ht="13.5">
      <c r="B31" s="21"/>
      <c r="C31" s="43"/>
      <c r="D31" s="39" t="s">
        <v>162</v>
      </c>
      <c r="E31" s="35" t="s">
        <v>72</v>
      </c>
      <c r="F31" s="40">
        <v>21</v>
      </c>
      <c r="G31" s="3" t="s">
        <v>34</v>
      </c>
    </row>
    <row r="32" spans="2:7" s="13" customFormat="1" ht="14.25" thickBot="1">
      <c r="B32" s="21"/>
      <c r="C32" s="43"/>
      <c r="D32" s="39" t="s">
        <v>163</v>
      </c>
      <c r="E32" s="67" t="s">
        <v>73</v>
      </c>
      <c r="F32" s="47">
        <v>-86</v>
      </c>
      <c r="G32" s="3" t="s">
        <v>113</v>
      </c>
    </row>
    <row r="33" spans="2:7" s="13" customFormat="1" ht="14.25" thickBot="1">
      <c r="B33" s="21"/>
      <c r="C33" s="43"/>
      <c r="D33" s="22" t="s">
        <v>164</v>
      </c>
      <c r="E33" s="90" t="s">
        <v>74</v>
      </c>
      <c r="F33" s="70">
        <f>F32-F29</f>
        <v>5.219303148212703</v>
      </c>
      <c r="G33" s="19" t="s">
        <v>114</v>
      </c>
    </row>
    <row r="34" spans="2:7" s="13" customFormat="1" ht="13.5">
      <c r="B34" s="72" t="s">
        <v>93</v>
      </c>
      <c r="C34" s="73" t="s">
        <v>94</v>
      </c>
      <c r="D34" s="16" t="s">
        <v>82</v>
      </c>
      <c r="E34" s="76" t="s">
        <v>116</v>
      </c>
      <c r="F34" s="66">
        <v>10</v>
      </c>
      <c r="G34" s="5" t="s">
        <v>115</v>
      </c>
    </row>
    <row r="35" spans="2:7" s="13" customFormat="1" ht="13.5">
      <c r="B35" s="10" t="s">
        <v>165</v>
      </c>
      <c r="C35" s="38" t="s">
        <v>1</v>
      </c>
      <c r="D35" s="22" t="s">
        <v>166</v>
      </c>
      <c r="E35" s="77" t="s">
        <v>107</v>
      </c>
      <c r="F35" s="66">
        <f>F$27</f>
        <v>-4</v>
      </c>
      <c r="G35" s="3" t="s">
        <v>110</v>
      </c>
    </row>
    <row r="36" spans="2:7" s="13" customFormat="1" ht="13.5">
      <c r="B36" s="10" t="s">
        <v>92</v>
      </c>
      <c r="C36" s="38"/>
      <c r="D36" s="22" t="s">
        <v>84</v>
      </c>
      <c r="E36" s="77" t="s">
        <v>105</v>
      </c>
      <c r="F36" s="66">
        <f>F$25</f>
        <v>6</v>
      </c>
      <c r="G36" s="3" t="s">
        <v>108</v>
      </c>
    </row>
    <row r="37" spans="2:7" s="13" customFormat="1" ht="24">
      <c r="B37" s="10" t="s">
        <v>192</v>
      </c>
      <c r="C37" s="38"/>
      <c r="D37" s="22" t="s">
        <v>167</v>
      </c>
      <c r="E37" s="77" t="s">
        <v>106</v>
      </c>
      <c r="F37" s="66">
        <f>F$26</f>
        <v>-10</v>
      </c>
      <c r="G37" s="3" t="s">
        <v>117</v>
      </c>
    </row>
    <row r="38" spans="2:7" s="13" customFormat="1" ht="13.5">
      <c r="B38" s="10"/>
      <c r="C38" s="38"/>
      <c r="D38" s="22" t="s">
        <v>168</v>
      </c>
      <c r="E38" s="77" t="s">
        <v>66</v>
      </c>
      <c r="F38" s="66">
        <f>F$23</f>
        <v>-4</v>
      </c>
      <c r="G38" s="3" t="s">
        <v>32</v>
      </c>
    </row>
    <row r="39" spans="2:7" s="13" customFormat="1" ht="13.5">
      <c r="B39" s="10"/>
      <c r="C39" s="51"/>
      <c r="D39" s="34" t="s">
        <v>169</v>
      </c>
      <c r="E39" s="77" t="s">
        <v>67</v>
      </c>
      <c r="F39" s="66">
        <f>F$24</f>
        <v>0</v>
      </c>
      <c r="G39" s="3" t="s">
        <v>33</v>
      </c>
    </row>
    <row r="40" spans="2:7" s="13" customFormat="1" ht="13.5">
      <c r="B40" s="21"/>
      <c r="C40" s="92" t="s">
        <v>16</v>
      </c>
      <c r="D40" s="34" t="s">
        <v>170</v>
      </c>
      <c r="E40" s="29" t="s">
        <v>65</v>
      </c>
      <c r="F40" s="40">
        <f>F22</f>
        <v>-92.3193031482127</v>
      </c>
      <c r="G40" s="49" t="s">
        <v>90</v>
      </c>
    </row>
    <row r="41" spans="2:7" s="13" customFormat="1" ht="13.5">
      <c r="B41" s="10"/>
      <c r="C41" s="50" t="s">
        <v>95</v>
      </c>
      <c r="D41" s="22" t="s">
        <v>171</v>
      </c>
      <c r="E41" s="77" t="s">
        <v>59</v>
      </c>
      <c r="F41" s="89">
        <f>F$11</f>
        <v>5.9</v>
      </c>
      <c r="G41" s="3" t="s">
        <v>180</v>
      </c>
    </row>
    <row r="42" spans="2:7" s="13" customFormat="1" ht="13.5">
      <c r="B42" s="10"/>
      <c r="C42" s="38" t="s">
        <v>55</v>
      </c>
      <c r="D42" s="22" t="s">
        <v>172</v>
      </c>
      <c r="E42" s="77" t="s">
        <v>69</v>
      </c>
      <c r="F42" s="66">
        <f>F28</f>
        <v>0</v>
      </c>
      <c r="G42" s="3" t="s">
        <v>118</v>
      </c>
    </row>
    <row r="43" spans="2:7" s="13" customFormat="1" ht="24">
      <c r="B43" s="10"/>
      <c r="C43" s="38"/>
      <c r="D43" s="22" t="s">
        <v>173</v>
      </c>
      <c r="E43" s="77" t="s">
        <v>70</v>
      </c>
      <c r="F43" s="66">
        <f>SUM(F34:F42)</f>
        <v>-88.41930314821269</v>
      </c>
      <c r="G43" s="69" t="s">
        <v>119</v>
      </c>
    </row>
    <row r="44" spans="2:7" s="13" customFormat="1" ht="24">
      <c r="B44" s="21"/>
      <c r="C44" s="43"/>
      <c r="D44" s="22" t="s">
        <v>174</v>
      </c>
      <c r="E44" s="29" t="s">
        <v>71</v>
      </c>
      <c r="F44" s="57">
        <v>-65</v>
      </c>
      <c r="G44" s="3" t="s">
        <v>125</v>
      </c>
    </row>
    <row r="45" spans="2:7" s="13" customFormat="1" ht="13.5">
      <c r="B45" s="21"/>
      <c r="C45" s="43"/>
      <c r="D45" s="22" t="s">
        <v>175</v>
      </c>
      <c r="E45" s="78" t="s">
        <v>72</v>
      </c>
      <c r="F45" s="40">
        <v>21</v>
      </c>
      <c r="G45" s="3" t="s">
        <v>34</v>
      </c>
    </row>
    <row r="46" spans="2:7" s="13" customFormat="1" ht="14.25" thickBot="1">
      <c r="B46" s="21"/>
      <c r="C46" s="43"/>
      <c r="D46" s="22" t="s">
        <v>176</v>
      </c>
      <c r="E46" s="31" t="s">
        <v>73</v>
      </c>
      <c r="F46" s="41">
        <f>F44-F45</f>
        <v>-86</v>
      </c>
      <c r="G46" s="3" t="s">
        <v>126</v>
      </c>
    </row>
    <row r="47" spans="2:7" s="13" customFormat="1" ht="14.25" thickBot="1">
      <c r="B47" s="36"/>
      <c r="C47" s="53"/>
      <c r="D47" s="74" t="s">
        <v>177</v>
      </c>
      <c r="E47" s="91" t="s">
        <v>74</v>
      </c>
      <c r="F47" s="79">
        <f>F46-F43</f>
        <v>2.419303148212691</v>
      </c>
      <c r="G47" s="19" t="s">
        <v>127</v>
      </c>
    </row>
    <row r="49" ht="13.5">
      <c r="D49" t="s">
        <v>132</v>
      </c>
    </row>
  </sheetData>
  <printOptions/>
  <pageMargins left="0.7874015748031497" right="0.7874015748031497" top="0.984251968503937" bottom="0.984251968503937" header="0.5118110236220472" footer="0.5118110236220472"/>
  <pageSetup fitToHeight="1" fitToWidth="1" orientation="portrait" paperSize="9" scale="64" r:id="rId1"/>
  <headerFooter alignWithMargins="0">
    <oddHeader>&amp;C表2.5.1-2　近隣システムとの干渉チェックテンプレート</oddHeader>
  </headerFooter>
</worksheet>
</file>

<file path=xl/worksheets/sheet5.xml><?xml version="1.0" encoding="utf-8"?>
<worksheet xmlns="http://schemas.openxmlformats.org/spreadsheetml/2006/main" xmlns:r="http://schemas.openxmlformats.org/officeDocument/2006/relationships">
  <sheetPr>
    <pageSetUpPr fitToPage="1"/>
  </sheetPr>
  <dimension ref="B1:G49"/>
  <sheetViews>
    <sheetView tabSelected="1" workbookViewId="0" topLeftCell="B1">
      <selection activeCell="G33" sqref="G33"/>
    </sheetView>
  </sheetViews>
  <sheetFormatPr defaultColWidth="9.00390625" defaultRowHeight="13.5"/>
  <cols>
    <col min="1" max="1" width="5.50390625" style="0" customWidth="1"/>
    <col min="2" max="2" width="15.50390625" style="0" customWidth="1"/>
    <col min="3" max="3" width="12.125" style="0" customWidth="1"/>
    <col min="4" max="4" width="4.125" style="7" customWidth="1"/>
    <col min="5" max="5" width="21.875" style="9" customWidth="1"/>
    <col min="6" max="6" width="6.00390625" style="0" customWidth="1"/>
    <col min="7" max="7" width="60.375" style="1" customWidth="1"/>
  </cols>
  <sheetData>
    <row r="1" spans="2:6" ht="13.5" customHeight="1" thickBot="1">
      <c r="B1" s="1"/>
      <c r="C1" s="1"/>
      <c r="D1" s="6"/>
      <c r="E1" s="8"/>
      <c r="F1" s="1"/>
    </row>
    <row r="2" spans="2:7" s="13" customFormat="1" ht="14.25" thickBot="1">
      <c r="B2" s="14"/>
      <c r="C2" s="15"/>
      <c r="D2" s="16"/>
      <c r="E2" s="17" t="s">
        <v>0</v>
      </c>
      <c r="F2" s="18" t="s">
        <v>128</v>
      </c>
      <c r="G2" s="19"/>
    </row>
    <row r="3" spans="2:7" s="13" customFormat="1" ht="13.5">
      <c r="B3" s="14" t="s">
        <v>9</v>
      </c>
      <c r="C3" s="15"/>
      <c r="D3" s="62" t="s">
        <v>45</v>
      </c>
      <c r="E3" s="20" t="s">
        <v>10</v>
      </c>
      <c r="F3" s="58">
        <v>1</v>
      </c>
      <c r="G3" s="54" t="s">
        <v>35</v>
      </c>
    </row>
    <row r="4" spans="2:7" s="13" customFormat="1" ht="13.5">
      <c r="B4" s="21"/>
      <c r="C4" s="11"/>
      <c r="D4" s="63" t="s">
        <v>46</v>
      </c>
      <c r="E4" s="23" t="s">
        <v>11</v>
      </c>
      <c r="F4" s="59">
        <v>10</v>
      </c>
      <c r="G4" s="55" t="s">
        <v>36</v>
      </c>
    </row>
    <row r="5" spans="2:7" s="13" customFormat="1" ht="13.5">
      <c r="B5" s="21"/>
      <c r="C5" s="11"/>
      <c r="D5" s="63" t="s">
        <v>47</v>
      </c>
      <c r="E5" s="25" t="s">
        <v>12</v>
      </c>
      <c r="F5" s="59">
        <v>1</v>
      </c>
      <c r="G5" s="55" t="s">
        <v>37</v>
      </c>
    </row>
    <row r="6" spans="2:7" s="13" customFormat="1" ht="13.5">
      <c r="B6" s="32"/>
      <c r="C6" s="33"/>
      <c r="D6" s="64" t="s">
        <v>48</v>
      </c>
      <c r="E6" s="23" t="s">
        <v>99</v>
      </c>
      <c r="F6" s="59" t="s">
        <v>42</v>
      </c>
      <c r="G6" s="88" t="s">
        <v>98</v>
      </c>
    </row>
    <row r="7" spans="2:7" s="13" customFormat="1" ht="13.5">
      <c r="B7" s="21" t="s">
        <v>15</v>
      </c>
      <c r="C7" s="11"/>
      <c r="D7" s="63" t="s">
        <v>49</v>
      </c>
      <c r="E7" s="29" t="s">
        <v>13</v>
      </c>
      <c r="F7" s="59" t="s">
        <v>43</v>
      </c>
      <c r="G7" s="30" t="s">
        <v>39</v>
      </c>
    </row>
    <row r="8" spans="2:7" s="13" customFormat="1" ht="13.5">
      <c r="B8" s="21"/>
      <c r="C8" s="11"/>
      <c r="D8" s="63" t="s">
        <v>50</v>
      </c>
      <c r="E8" s="29" t="s">
        <v>14</v>
      </c>
      <c r="F8" s="59" t="s">
        <v>44</v>
      </c>
      <c r="G8" s="55" t="s">
        <v>38</v>
      </c>
    </row>
    <row r="9" spans="2:7" s="13" customFormat="1" ht="13.5">
      <c r="B9" s="21"/>
      <c r="C9" s="11"/>
      <c r="D9" s="63" t="s">
        <v>51</v>
      </c>
      <c r="E9" s="56" t="s">
        <v>58</v>
      </c>
      <c r="F9" s="60">
        <v>0</v>
      </c>
      <c r="G9" s="24" t="s">
        <v>57</v>
      </c>
    </row>
    <row r="10" spans="2:7" s="13" customFormat="1" ht="13.5">
      <c r="B10" s="32"/>
      <c r="C10" s="33"/>
      <c r="D10" s="64" t="s">
        <v>52</v>
      </c>
      <c r="E10" s="78" t="s">
        <v>129</v>
      </c>
      <c r="F10" s="61">
        <v>300</v>
      </c>
      <c r="G10" s="26" t="s">
        <v>130</v>
      </c>
    </row>
    <row r="11" spans="2:7" s="13" customFormat="1" ht="13.5">
      <c r="B11" s="21" t="s">
        <v>8</v>
      </c>
      <c r="C11" s="11"/>
      <c r="D11" s="63" t="s">
        <v>53</v>
      </c>
      <c r="E11" s="25" t="s">
        <v>59</v>
      </c>
      <c r="F11" s="87">
        <v>2</v>
      </c>
      <c r="G11" s="30" t="s">
        <v>40</v>
      </c>
    </row>
    <row r="12" spans="2:7" s="13" customFormat="1" ht="14.25" thickBot="1">
      <c r="B12" s="27"/>
      <c r="C12" s="28"/>
      <c r="D12" s="37" t="s">
        <v>54</v>
      </c>
      <c r="E12" s="67" t="s">
        <v>12</v>
      </c>
      <c r="F12" s="61">
        <v>2</v>
      </c>
      <c r="G12" s="30" t="s">
        <v>41</v>
      </c>
    </row>
    <row r="13" spans="2:7" s="13" customFormat="1" ht="13.5">
      <c r="B13" s="14" t="s">
        <v>96</v>
      </c>
      <c r="C13" s="75" t="s">
        <v>95</v>
      </c>
      <c r="D13" s="16" t="s">
        <v>2</v>
      </c>
      <c r="E13" s="52" t="s">
        <v>100</v>
      </c>
      <c r="F13" s="12">
        <v>10</v>
      </c>
      <c r="G13" s="2" t="s">
        <v>102</v>
      </c>
    </row>
    <row r="14" spans="2:7" s="13" customFormat="1" ht="13.5">
      <c r="B14" s="21" t="s">
        <v>68</v>
      </c>
      <c r="C14" s="43" t="s">
        <v>1</v>
      </c>
      <c r="D14" s="22" t="s">
        <v>3</v>
      </c>
      <c r="E14" s="71" t="s">
        <v>60</v>
      </c>
      <c r="F14" s="57">
        <v>0</v>
      </c>
      <c r="G14" s="3" t="s">
        <v>103</v>
      </c>
    </row>
    <row r="15" spans="2:7" s="13" customFormat="1" ht="13.5">
      <c r="B15" s="21" t="s">
        <v>97</v>
      </c>
      <c r="C15" s="43"/>
      <c r="D15" s="22" t="s">
        <v>4</v>
      </c>
      <c r="E15" s="71" t="s">
        <v>101</v>
      </c>
      <c r="F15" s="57">
        <v>13</v>
      </c>
      <c r="G15" s="3" t="s">
        <v>104</v>
      </c>
    </row>
    <row r="16" spans="2:7" s="13" customFormat="1" ht="13.5">
      <c r="B16" s="21" t="s">
        <v>192</v>
      </c>
      <c r="C16" s="43"/>
      <c r="D16" s="22" t="s">
        <v>5</v>
      </c>
      <c r="E16" s="84" t="s">
        <v>61</v>
      </c>
      <c r="F16" s="57">
        <v>-19.1</v>
      </c>
      <c r="G16" s="3" t="s">
        <v>131</v>
      </c>
    </row>
    <row r="17" spans="2:7" s="13" customFormat="1" ht="24">
      <c r="B17" s="21"/>
      <c r="C17" s="43"/>
      <c r="D17" s="22" t="s">
        <v>6</v>
      </c>
      <c r="E17" s="82" t="s">
        <v>59</v>
      </c>
      <c r="F17" s="83">
        <f>F14+F15+F16</f>
        <v>-6.100000000000001</v>
      </c>
      <c r="G17" s="4" t="s">
        <v>78</v>
      </c>
    </row>
    <row r="18" spans="2:7" s="13" customFormat="1" ht="13.5">
      <c r="B18" s="21"/>
      <c r="C18" s="43"/>
      <c r="D18" s="34" t="s">
        <v>7</v>
      </c>
      <c r="E18" s="85" t="s">
        <v>62</v>
      </c>
      <c r="F18" s="86">
        <f>F13+F17</f>
        <v>3.8999999999999986</v>
      </c>
      <c r="G18" s="3" t="s">
        <v>31</v>
      </c>
    </row>
    <row r="19" spans="2:7" s="13" customFormat="1" ht="13.5">
      <c r="B19" s="21"/>
      <c r="C19" s="42" t="s">
        <v>16</v>
      </c>
      <c r="D19" s="39" t="s">
        <v>17</v>
      </c>
      <c r="E19" s="23" t="s">
        <v>63</v>
      </c>
      <c r="F19" s="68">
        <v>0</v>
      </c>
      <c r="G19" s="4" t="s">
        <v>75</v>
      </c>
    </row>
    <row r="20" spans="2:7" s="13" customFormat="1" ht="13.5">
      <c r="B20" s="21"/>
      <c r="C20" s="43"/>
      <c r="D20" s="39" t="s">
        <v>18</v>
      </c>
      <c r="E20" s="23" t="s">
        <v>64</v>
      </c>
      <c r="F20" s="68">
        <v>0</v>
      </c>
      <c r="G20" s="4" t="s">
        <v>79</v>
      </c>
    </row>
    <row r="21" spans="2:7" s="13" customFormat="1" ht="24">
      <c r="B21" s="21"/>
      <c r="C21" s="43"/>
      <c r="D21" s="39" t="s">
        <v>77</v>
      </c>
      <c r="E21" s="81" t="s">
        <v>56</v>
      </c>
      <c r="F21" s="40">
        <f>-20*LOG(4*3.14159*(F10-30)/(0.3/5.8))</f>
        <v>-96.33760000382695</v>
      </c>
      <c r="G21" s="65" t="s">
        <v>81</v>
      </c>
    </row>
    <row r="22" spans="2:7" s="13" customFormat="1" ht="13.5">
      <c r="B22" s="21"/>
      <c r="C22" s="45"/>
      <c r="D22" s="64" t="s">
        <v>19</v>
      </c>
      <c r="E22" s="23" t="s">
        <v>65</v>
      </c>
      <c r="F22" s="40">
        <f>SUM(F19:F21)</f>
        <v>-96.33760000382695</v>
      </c>
      <c r="G22" s="30" t="s">
        <v>76</v>
      </c>
    </row>
    <row r="23" spans="2:7" s="13" customFormat="1" ht="13.5">
      <c r="B23" s="21"/>
      <c r="C23" s="80" t="s">
        <v>94</v>
      </c>
      <c r="D23" s="48" t="s">
        <v>20</v>
      </c>
      <c r="E23" s="23" t="s">
        <v>66</v>
      </c>
      <c r="F23" s="40">
        <v>-4</v>
      </c>
      <c r="G23" s="3" t="s">
        <v>32</v>
      </c>
    </row>
    <row r="24" spans="2:7" s="13" customFormat="1" ht="13.5">
      <c r="B24" s="21"/>
      <c r="C24" s="43" t="s">
        <v>55</v>
      </c>
      <c r="D24" s="39" t="s">
        <v>21</v>
      </c>
      <c r="E24" s="35" t="s">
        <v>67</v>
      </c>
      <c r="F24" s="40">
        <v>0</v>
      </c>
      <c r="G24" s="3" t="s">
        <v>33</v>
      </c>
    </row>
    <row r="25" spans="2:7" s="13" customFormat="1" ht="13.5">
      <c r="B25" s="21"/>
      <c r="C25" s="43"/>
      <c r="D25" s="39" t="s">
        <v>22</v>
      </c>
      <c r="E25" s="35" t="s">
        <v>105</v>
      </c>
      <c r="F25" s="40">
        <v>6</v>
      </c>
      <c r="G25" s="3" t="s">
        <v>108</v>
      </c>
    </row>
    <row r="26" spans="2:7" s="13" customFormat="1" ht="13.5">
      <c r="B26" s="21"/>
      <c r="C26" s="43"/>
      <c r="D26" s="39" t="s">
        <v>23</v>
      </c>
      <c r="E26" s="35" t="s">
        <v>106</v>
      </c>
      <c r="F26" s="40">
        <v>-10</v>
      </c>
      <c r="G26" s="3" t="s">
        <v>109</v>
      </c>
    </row>
    <row r="27" spans="2:7" s="13" customFormat="1" ht="13.5">
      <c r="B27" s="21"/>
      <c r="C27" s="43"/>
      <c r="D27" s="39" t="s">
        <v>24</v>
      </c>
      <c r="E27" s="35" t="s">
        <v>107</v>
      </c>
      <c r="F27" s="40">
        <v>-4</v>
      </c>
      <c r="G27" s="3" t="s">
        <v>110</v>
      </c>
    </row>
    <row r="28" spans="2:7" s="13" customFormat="1" ht="24">
      <c r="B28" s="21"/>
      <c r="C28" s="43"/>
      <c r="D28" s="39" t="s">
        <v>25</v>
      </c>
      <c r="E28" s="35" t="s">
        <v>69</v>
      </c>
      <c r="F28" s="57">
        <v>0</v>
      </c>
      <c r="G28" s="3" t="s">
        <v>80</v>
      </c>
    </row>
    <row r="29" spans="2:7" s="13" customFormat="1" ht="24">
      <c r="B29" s="21"/>
      <c r="C29" s="43"/>
      <c r="D29" s="44" t="s">
        <v>26</v>
      </c>
      <c r="E29" s="35" t="s">
        <v>70</v>
      </c>
      <c r="F29" s="40">
        <f>F18+F22+F23+F24+F25+F26+F27+F28</f>
        <v>-104.43760000382696</v>
      </c>
      <c r="G29" s="65" t="s">
        <v>111</v>
      </c>
    </row>
    <row r="30" spans="2:7" s="13" customFormat="1" ht="13.5">
      <c r="B30" s="21"/>
      <c r="C30" s="43"/>
      <c r="D30" s="46" t="s">
        <v>27</v>
      </c>
      <c r="E30" s="23" t="s">
        <v>71</v>
      </c>
      <c r="F30" s="40">
        <v>-65</v>
      </c>
      <c r="G30" s="3" t="s">
        <v>112</v>
      </c>
    </row>
    <row r="31" spans="2:7" s="13" customFormat="1" ht="13.5">
      <c r="B31" s="21"/>
      <c r="C31" s="43"/>
      <c r="D31" s="39" t="s">
        <v>28</v>
      </c>
      <c r="E31" s="35" t="s">
        <v>72</v>
      </c>
      <c r="F31" s="40">
        <v>21</v>
      </c>
      <c r="G31" s="3" t="s">
        <v>34</v>
      </c>
    </row>
    <row r="32" spans="2:7" s="13" customFormat="1" ht="14.25" thickBot="1">
      <c r="B32" s="21"/>
      <c r="C32" s="43"/>
      <c r="D32" s="39" t="s">
        <v>29</v>
      </c>
      <c r="E32" s="67" t="s">
        <v>73</v>
      </c>
      <c r="F32" s="47">
        <v>-86</v>
      </c>
      <c r="G32" s="3" t="s">
        <v>113</v>
      </c>
    </row>
    <row r="33" spans="2:7" s="13" customFormat="1" ht="14.25" thickBot="1">
      <c r="B33" s="21"/>
      <c r="C33" s="43"/>
      <c r="D33" s="22" t="s">
        <v>30</v>
      </c>
      <c r="E33" s="90" t="s">
        <v>74</v>
      </c>
      <c r="F33" s="70">
        <f>F32-F29</f>
        <v>18.437600003826958</v>
      </c>
      <c r="G33" s="19" t="s">
        <v>114</v>
      </c>
    </row>
    <row r="34" spans="2:7" s="13" customFormat="1" ht="13.5">
      <c r="B34" s="72" t="s">
        <v>93</v>
      </c>
      <c r="C34" s="73" t="s">
        <v>94</v>
      </c>
      <c r="D34" s="16" t="s">
        <v>82</v>
      </c>
      <c r="E34" s="76" t="s">
        <v>116</v>
      </c>
      <c r="F34" s="66">
        <v>10</v>
      </c>
      <c r="G34" s="5" t="s">
        <v>115</v>
      </c>
    </row>
    <row r="35" spans="2:7" s="13" customFormat="1" ht="13.5">
      <c r="B35" s="10" t="s">
        <v>68</v>
      </c>
      <c r="C35" s="38" t="s">
        <v>1</v>
      </c>
      <c r="D35" s="22" t="s">
        <v>83</v>
      </c>
      <c r="E35" s="77" t="s">
        <v>107</v>
      </c>
      <c r="F35" s="66">
        <f>F$27</f>
        <v>-4</v>
      </c>
      <c r="G35" s="3" t="s">
        <v>110</v>
      </c>
    </row>
    <row r="36" spans="2:7" s="13" customFormat="1" ht="13.5">
      <c r="B36" s="10" t="s">
        <v>92</v>
      </c>
      <c r="C36" s="38"/>
      <c r="D36" s="22" t="s">
        <v>84</v>
      </c>
      <c r="E36" s="77" t="s">
        <v>105</v>
      </c>
      <c r="F36" s="66">
        <f>F$25</f>
        <v>6</v>
      </c>
      <c r="G36" s="3" t="s">
        <v>108</v>
      </c>
    </row>
    <row r="37" spans="2:7" s="13" customFormat="1" ht="24">
      <c r="B37" s="10" t="s">
        <v>192</v>
      </c>
      <c r="C37" s="38"/>
      <c r="D37" s="22" t="s">
        <v>85</v>
      </c>
      <c r="E37" s="77" t="s">
        <v>106</v>
      </c>
      <c r="F37" s="66">
        <f>F$26</f>
        <v>-10</v>
      </c>
      <c r="G37" s="3" t="s">
        <v>117</v>
      </c>
    </row>
    <row r="38" spans="2:7" s="13" customFormat="1" ht="13.5">
      <c r="B38" s="10"/>
      <c r="C38" s="38"/>
      <c r="D38" s="22" t="s">
        <v>86</v>
      </c>
      <c r="E38" s="77" t="s">
        <v>66</v>
      </c>
      <c r="F38" s="66">
        <f>F$23</f>
        <v>-4</v>
      </c>
      <c r="G38" s="3" t="s">
        <v>32</v>
      </c>
    </row>
    <row r="39" spans="2:7" s="13" customFormat="1" ht="13.5">
      <c r="B39" s="10"/>
      <c r="C39" s="51"/>
      <c r="D39" s="34" t="s">
        <v>87</v>
      </c>
      <c r="E39" s="77" t="s">
        <v>67</v>
      </c>
      <c r="F39" s="66">
        <f>F$24</f>
        <v>0</v>
      </c>
      <c r="G39" s="3" t="s">
        <v>33</v>
      </c>
    </row>
    <row r="40" spans="2:7" s="13" customFormat="1" ht="13.5">
      <c r="B40" s="21"/>
      <c r="C40" s="92" t="s">
        <v>16</v>
      </c>
      <c r="D40" s="34" t="s">
        <v>91</v>
      </c>
      <c r="E40" s="29" t="s">
        <v>65</v>
      </c>
      <c r="F40" s="40">
        <f>F22</f>
        <v>-96.33760000382695</v>
      </c>
      <c r="G40" s="49" t="s">
        <v>90</v>
      </c>
    </row>
    <row r="41" spans="2:7" s="13" customFormat="1" ht="13.5">
      <c r="B41" s="10"/>
      <c r="C41" s="50" t="s">
        <v>95</v>
      </c>
      <c r="D41" s="22" t="s">
        <v>88</v>
      </c>
      <c r="E41" s="77" t="s">
        <v>59</v>
      </c>
      <c r="F41" s="89">
        <f>F$11</f>
        <v>2</v>
      </c>
      <c r="G41" s="3" t="s">
        <v>179</v>
      </c>
    </row>
    <row r="42" spans="2:7" s="13" customFormat="1" ht="13.5">
      <c r="B42" s="10"/>
      <c r="C42" s="38" t="s">
        <v>55</v>
      </c>
      <c r="D42" s="22" t="s">
        <v>89</v>
      </c>
      <c r="E42" s="77" t="s">
        <v>69</v>
      </c>
      <c r="F42" s="66">
        <f>F28</f>
        <v>0</v>
      </c>
      <c r="G42" s="3" t="s">
        <v>118</v>
      </c>
    </row>
    <row r="43" spans="2:7" s="13" customFormat="1" ht="24">
      <c r="B43" s="10"/>
      <c r="C43" s="38"/>
      <c r="D43" s="22" t="s">
        <v>120</v>
      </c>
      <c r="E43" s="77" t="s">
        <v>70</v>
      </c>
      <c r="F43" s="66">
        <f>SUM(F34:F42)</f>
        <v>-96.33760000382695</v>
      </c>
      <c r="G43" s="69" t="s">
        <v>119</v>
      </c>
    </row>
    <row r="44" spans="2:7" s="13" customFormat="1" ht="24">
      <c r="B44" s="21"/>
      <c r="C44" s="43"/>
      <c r="D44" s="22" t="s">
        <v>121</v>
      </c>
      <c r="E44" s="29" t="s">
        <v>71</v>
      </c>
      <c r="F44" s="57">
        <v>-75</v>
      </c>
      <c r="G44" s="3" t="s">
        <v>125</v>
      </c>
    </row>
    <row r="45" spans="2:7" s="13" customFormat="1" ht="13.5">
      <c r="B45" s="21"/>
      <c r="C45" s="43"/>
      <c r="D45" s="22" t="s">
        <v>122</v>
      </c>
      <c r="E45" s="78" t="s">
        <v>72</v>
      </c>
      <c r="F45" s="40">
        <v>21</v>
      </c>
      <c r="G45" s="3" t="s">
        <v>34</v>
      </c>
    </row>
    <row r="46" spans="2:7" s="13" customFormat="1" ht="14.25" thickBot="1">
      <c r="B46" s="21"/>
      <c r="C46" s="43"/>
      <c r="D46" s="22" t="s">
        <v>123</v>
      </c>
      <c r="E46" s="31" t="s">
        <v>73</v>
      </c>
      <c r="F46" s="41">
        <f>F44-F45</f>
        <v>-96</v>
      </c>
      <c r="G46" s="3" t="s">
        <v>126</v>
      </c>
    </row>
    <row r="47" spans="2:7" s="13" customFormat="1" ht="14.25" thickBot="1">
      <c r="B47" s="36"/>
      <c r="C47" s="53"/>
      <c r="D47" s="74" t="s">
        <v>124</v>
      </c>
      <c r="E47" s="91" t="s">
        <v>74</v>
      </c>
      <c r="F47" s="79">
        <f>F46-F43</f>
        <v>0.33760000382694955</v>
      </c>
      <c r="G47" s="19" t="s">
        <v>127</v>
      </c>
    </row>
    <row r="49" ht="13.5">
      <c r="D49" t="s">
        <v>132</v>
      </c>
    </row>
  </sheetData>
  <printOptions/>
  <pageMargins left="0.7874015748031497" right="0.7874015748031497" top="0.984251968503937" bottom="0.984251968503937" header="0.5118110236220472" footer="0.5118110236220472"/>
  <pageSetup fitToHeight="1" fitToWidth="1" orientation="portrait" paperSize="9" scale="64" r:id="rId1"/>
  <headerFooter alignWithMargins="0">
    <oddHeader>&amp;C表2.5.1-2　近隣システムとの干渉チェックテンプレート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松下通信工業CSD技術３部設計２課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寺嶋正紀</dc:creator>
  <cp:keywords/>
  <dc:description/>
  <cp:lastModifiedBy>（社）電波産業会</cp:lastModifiedBy>
  <cp:lastPrinted>2003-04-23T07:57:31Z</cp:lastPrinted>
  <dcterms:created xsi:type="dcterms:W3CDTF">2000-03-27T00:32:22Z</dcterms:created>
  <dcterms:modified xsi:type="dcterms:W3CDTF">2003-04-28T04:30:04Z</dcterms:modified>
  <cp:category/>
  <cp:version/>
  <cp:contentType/>
  <cp:contentStatus/>
</cp:coreProperties>
</file>